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780" yWindow="3920" windowWidth="45820" windowHeight="289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<sst xmlns="http://schemas.openxmlformats.org/spreadsheetml/2006/main" count="332" uniqueCount="92">
  <si>
    <t xml:space="preserve">Pennsylvania </t>
  </si>
  <si>
    <t xml:space="preserve">Prairie Pride </t>
  </si>
  <si>
    <t xml:space="preserve">Big Horn </t>
  </si>
  <si>
    <t xml:space="preserve">Wyoming </t>
  </si>
  <si>
    <t xml:space="preserve">LECG </t>
  </si>
  <si>
    <t>RFS2 study</t>
  </si>
  <si>
    <t>Debt only - study</t>
  </si>
  <si>
    <t>Farm Credit system</t>
  </si>
  <si>
    <t xml:space="preserve">Magyar Bioenergetikai </t>
  </si>
  <si>
    <t xml:space="preserve">Hungary </t>
  </si>
  <si>
    <t xml:space="preserve">Chester County </t>
  </si>
  <si>
    <t xml:space="preserve">South Carolina </t>
  </si>
  <si>
    <t xml:space="preserve">cellulosic ethanol </t>
  </si>
  <si>
    <t>PetroAlgae</t>
  </si>
  <si>
    <t>Microcrop</t>
  </si>
  <si>
    <t>Jobs/Mgy</t>
  </si>
  <si>
    <t>Jobs/$</t>
  </si>
  <si>
    <t>Indirect/direct</t>
  </si>
  <si>
    <t>Invest/Mgy</t>
  </si>
  <si>
    <t>Maple Energy</t>
  </si>
  <si>
    <t>Peru</t>
  </si>
  <si>
    <t>Project</t>
  </si>
  <si>
    <t>Location</t>
  </si>
  <si>
    <t>Type</t>
  </si>
  <si>
    <t>Construc</t>
  </si>
  <si>
    <t>Ensus</t>
  </si>
  <si>
    <t>UK</t>
  </si>
  <si>
    <t>Indirect</t>
  </si>
  <si>
    <t>EcoFuels</t>
  </si>
  <si>
    <t>Rwanda</t>
  </si>
  <si>
    <t>jatropha</t>
  </si>
  <si>
    <t>Acres</t>
  </si>
  <si>
    <t>Global Link</t>
  </si>
  <si>
    <t>Michigan</t>
  </si>
  <si>
    <t>Soy biodiesel</t>
  </si>
  <si>
    <t>Guardian Energy</t>
  </si>
  <si>
    <t>Minnesota</t>
  </si>
  <si>
    <t>Corn ethanol</t>
  </si>
  <si>
    <t>Memphis Bioworks</t>
  </si>
  <si>
    <t>Tennesseee</t>
  </si>
  <si>
    <t>Biofuels</t>
  </si>
  <si>
    <t>San Diego</t>
  </si>
  <si>
    <t>California</t>
  </si>
  <si>
    <t>Algae</t>
  </si>
  <si>
    <t>National Biodiesel</t>
  </si>
  <si>
    <t>Australia</t>
  </si>
  <si>
    <t>Biodiesel</t>
  </si>
  <si>
    <t>Enerkem</t>
  </si>
  <si>
    <t>Mississippi</t>
  </si>
  <si>
    <t>Cell Ethanol</t>
  </si>
  <si>
    <t>Illinois River Energy</t>
  </si>
  <si>
    <t>Illinois</t>
  </si>
  <si>
    <t>Growth Energy</t>
  </si>
  <si>
    <t>study</t>
  </si>
  <si>
    <t>BIO</t>
  </si>
  <si>
    <t>Adv biofuels</t>
  </si>
  <si>
    <t>Verenium</t>
  </si>
  <si>
    <t>Florida</t>
  </si>
  <si>
    <t>Cell ethanol</t>
  </si>
  <si>
    <t>US Mayors</t>
  </si>
  <si>
    <t>UN Green jobs</t>
  </si>
  <si>
    <t>Ethanol</t>
  </si>
  <si>
    <t>Iowa</t>
  </si>
  <si>
    <t>US</t>
  </si>
  <si>
    <t>Brazil</t>
  </si>
  <si>
    <t>Global Biofuels</t>
  </si>
  <si>
    <t>Nigeria</t>
  </si>
  <si>
    <t>Principle Energy</t>
  </si>
  <si>
    <t>Mozambique</t>
  </si>
  <si>
    <t xml:space="preserve">Paseo-Cargill </t>
  </si>
  <si>
    <t xml:space="preserve">Missouri </t>
  </si>
  <si>
    <t xml:space="preserve">Biodiesel </t>
  </si>
  <si>
    <t xml:space="preserve">Emerald Renewable Energy </t>
  </si>
  <si>
    <t xml:space="preserve">Ethanol </t>
  </si>
  <si>
    <t xml:space="preserve">Tennessee Biofuels Initiative </t>
  </si>
  <si>
    <t xml:space="preserve">High Plains Bioenergy </t>
  </si>
  <si>
    <t xml:space="preserve">Oklahoma </t>
  </si>
  <si>
    <t xml:space="preserve">Glenville </t>
  </si>
  <si>
    <t xml:space="preserve">Minnesota </t>
  </si>
  <si>
    <t xml:space="preserve">Global Fuels </t>
  </si>
  <si>
    <t xml:space="preserve">California </t>
  </si>
  <si>
    <t>Notes</t>
  </si>
  <si>
    <t>Perm Jobs</t>
  </si>
  <si>
    <t>Investment ($mill)</t>
  </si>
  <si>
    <t>Capacity (Mgy)</t>
  </si>
  <si>
    <t>Average (bioprocessing, excluding outliers)</t>
  </si>
  <si>
    <t>Average (bioprocessing plus farms)</t>
  </si>
  <si>
    <t>Average for studies only (including farm jobs)</t>
  </si>
  <si>
    <t>n/a</t>
  </si>
  <si>
    <t>Tennessee</t>
  </si>
  <si>
    <t>Pennsylvania</t>
  </si>
  <si>
    <t>(high-end) estimated investment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</si>
</sst>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66" fontId="8" fillId="2" borderId="2" xfId="0" applyNumberFormat="1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78" fontId="7" fillId="2" borderId="0" xfId="17" applyNumberFormat="1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7" fillId="2" borderId="4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6" fontId="8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3" fontId="6" fillId="2" borderId="0" xfId="0" applyNumberFormat="1" applyFont="1" applyFill="1" applyAlignment="1">
      <alignment/>
    </xf>
    <xf numFmtId="2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7" fillId="2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C8" sqref="C8"/>
    </sheetView>
  </sheetViews>
  <sheetFormatPr defaultColWidth="11.00390625" defaultRowHeight="12.75"/>
  <cols>
    <col min="1" max="1" width="23.00390625" style="15" customWidth="1"/>
    <col min="2" max="2" width="13.375" style="15" customWidth="1"/>
    <col min="3" max="3" width="14.00390625" style="15" customWidth="1"/>
    <col min="4" max="4" width="12.625" style="15" customWidth="1"/>
    <col min="5" max="5" width="8.625" style="15" customWidth="1"/>
    <col min="6" max="8" width="10.75390625" style="15" customWidth="1"/>
    <col min="9" max="9" width="14.625" style="15" bestFit="1" customWidth="1"/>
    <col min="10" max="10" width="11.625" style="15" bestFit="1" customWidth="1"/>
    <col min="11" max="11" width="13.625" style="15" bestFit="1" customWidth="1"/>
    <col min="12" max="12" width="10.75390625" style="15" customWidth="1"/>
    <col min="13" max="13" width="11.625" style="15" bestFit="1" customWidth="1"/>
    <col min="14" max="14" width="23.625" style="15" customWidth="1"/>
    <col min="15" max="16384" width="10.75390625" style="15" customWidth="1"/>
  </cols>
  <sheetData>
    <row r="1" spans="1:14" ht="12">
      <c r="A1" s="14" t="s">
        <v>21</v>
      </c>
      <c r="B1" s="14" t="s">
        <v>22</v>
      </c>
      <c r="C1" s="14" t="s">
        <v>23</v>
      </c>
      <c r="D1" s="14" t="s">
        <v>84</v>
      </c>
      <c r="E1" s="14" t="s">
        <v>31</v>
      </c>
      <c r="F1" s="14" t="s">
        <v>82</v>
      </c>
      <c r="G1" s="14" t="s">
        <v>24</v>
      </c>
      <c r="H1" s="14" t="s">
        <v>27</v>
      </c>
      <c r="I1" s="14" t="s">
        <v>83</v>
      </c>
      <c r="J1" s="14" t="s">
        <v>16</v>
      </c>
      <c r="K1" s="14" t="s">
        <v>15</v>
      </c>
      <c r="L1" s="14" t="s">
        <v>17</v>
      </c>
      <c r="M1" s="14" t="s">
        <v>18</v>
      </c>
      <c r="N1" s="14" t="s">
        <v>81</v>
      </c>
    </row>
    <row r="2" spans="1:14" ht="12.75">
      <c r="A2" s="1" t="s">
        <v>59</v>
      </c>
      <c r="B2" s="2" t="s">
        <v>63</v>
      </c>
      <c r="C2" s="2" t="s">
        <v>40</v>
      </c>
      <c r="D2" s="2">
        <v>60000</v>
      </c>
      <c r="E2" s="20" t="s">
        <v>88</v>
      </c>
      <c r="F2" s="2">
        <v>1500000</v>
      </c>
      <c r="G2" s="20" t="s">
        <v>88</v>
      </c>
      <c r="H2" s="20" t="s">
        <v>88</v>
      </c>
      <c r="I2" s="20" t="s">
        <v>88</v>
      </c>
      <c r="J2" s="20" t="s">
        <v>88</v>
      </c>
      <c r="K2" s="3">
        <f>F2/D2</f>
        <v>25</v>
      </c>
      <c r="L2" s="20" t="s">
        <v>88</v>
      </c>
      <c r="M2" s="24" t="s">
        <v>88</v>
      </c>
      <c r="N2" s="24" t="s">
        <v>53</v>
      </c>
    </row>
    <row r="3" spans="1:14" ht="12">
      <c r="A3" s="4" t="s">
        <v>54</v>
      </c>
      <c r="B3" s="5" t="s">
        <v>63</v>
      </c>
      <c r="C3" s="5" t="s">
        <v>55</v>
      </c>
      <c r="D3" s="5">
        <v>45000</v>
      </c>
      <c r="E3" s="19" t="s">
        <v>88</v>
      </c>
      <c r="F3" s="5">
        <v>400000</v>
      </c>
      <c r="G3" s="19" t="s">
        <v>88</v>
      </c>
      <c r="H3" s="5">
        <v>1900000</v>
      </c>
      <c r="I3" s="19" t="s">
        <v>88</v>
      </c>
      <c r="J3" s="19" t="s">
        <v>88</v>
      </c>
      <c r="K3" s="7">
        <f>F3/D3</f>
        <v>8.88888888888889</v>
      </c>
      <c r="L3" s="7">
        <f>H3/F3</f>
        <v>4.75</v>
      </c>
      <c r="M3" s="21" t="s">
        <v>88</v>
      </c>
      <c r="N3" s="21" t="s">
        <v>53</v>
      </c>
    </row>
    <row r="4" spans="1:14" ht="12">
      <c r="A4" s="4" t="s">
        <v>52</v>
      </c>
      <c r="B4" s="5" t="s">
        <v>63</v>
      </c>
      <c r="C4" s="5" t="s">
        <v>40</v>
      </c>
      <c r="D4" s="5">
        <v>9400</v>
      </c>
      <c r="E4" s="19" t="s">
        <v>88</v>
      </c>
      <c r="F4" s="19" t="s">
        <v>88</v>
      </c>
      <c r="G4" s="19" t="s">
        <v>88</v>
      </c>
      <c r="H4" s="5">
        <v>136000</v>
      </c>
      <c r="I4" s="19" t="s">
        <v>88</v>
      </c>
      <c r="J4" s="19" t="s">
        <v>88</v>
      </c>
      <c r="K4" s="19" t="s">
        <v>88</v>
      </c>
      <c r="L4" s="19" t="s">
        <v>88</v>
      </c>
      <c r="M4" s="21" t="s">
        <v>88</v>
      </c>
      <c r="N4" s="21" t="s">
        <v>53</v>
      </c>
    </row>
    <row r="5" spans="1:14" ht="12.75">
      <c r="A5" s="4" t="s">
        <v>38</v>
      </c>
      <c r="B5" s="5" t="s">
        <v>39</v>
      </c>
      <c r="C5" s="5" t="s">
        <v>40</v>
      </c>
      <c r="D5" s="19" t="s">
        <v>88</v>
      </c>
      <c r="E5" s="5">
        <v>36000000</v>
      </c>
      <c r="F5" s="5">
        <v>25000</v>
      </c>
      <c r="G5" s="19" t="s">
        <v>88</v>
      </c>
      <c r="H5" s="19" t="s">
        <v>88</v>
      </c>
      <c r="I5" s="19" t="s">
        <v>88</v>
      </c>
      <c r="J5" s="19" t="s">
        <v>88</v>
      </c>
      <c r="K5" s="19" t="s">
        <v>88</v>
      </c>
      <c r="L5" s="19" t="s">
        <v>88</v>
      </c>
      <c r="M5" s="21" t="s">
        <v>88</v>
      </c>
      <c r="N5" s="21" t="s">
        <v>53</v>
      </c>
    </row>
    <row r="6" spans="1:14" ht="12">
      <c r="A6" s="4" t="s">
        <v>4</v>
      </c>
      <c r="B6" s="5" t="s">
        <v>63</v>
      </c>
      <c r="C6" s="5" t="s">
        <v>40</v>
      </c>
      <c r="D6" s="9">
        <v>36000</v>
      </c>
      <c r="E6" s="19" t="s">
        <v>88</v>
      </c>
      <c r="F6" s="19" t="s">
        <v>88</v>
      </c>
      <c r="G6" s="19" t="s">
        <v>88</v>
      </c>
      <c r="H6" s="19" t="s">
        <v>88</v>
      </c>
      <c r="I6" s="6">
        <v>105500</v>
      </c>
      <c r="J6" s="19" t="s">
        <v>88</v>
      </c>
      <c r="K6" s="19" t="s">
        <v>88</v>
      </c>
      <c r="L6" s="19" t="s">
        <v>88</v>
      </c>
      <c r="M6" s="8">
        <f>I6/D6</f>
        <v>2.9305555555555554</v>
      </c>
      <c r="N6" s="21" t="s">
        <v>5</v>
      </c>
    </row>
    <row r="7" spans="1:14" ht="12.75">
      <c r="A7" s="4" t="s">
        <v>7</v>
      </c>
      <c r="B7" s="5" t="s">
        <v>63</v>
      </c>
      <c r="C7" s="5" t="s">
        <v>40</v>
      </c>
      <c r="D7" s="19" t="s">
        <v>88</v>
      </c>
      <c r="E7" s="19" t="s">
        <v>88</v>
      </c>
      <c r="F7" s="9">
        <v>99188</v>
      </c>
      <c r="G7" s="9">
        <v>136345</v>
      </c>
      <c r="H7" s="19" t="s">
        <v>88</v>
      </c>
      <c r="I7" s="6">
        <v>3900</v>
      </c>
      <c r="J7" s="7">
        <f>F7/I7</f>
        <v>25.432820512820513</v>
      </c>
      <c r="K7" s="19" t="s">
        <v>88</v>
      </c>
      <c r="L7" s="19" t="s">
        <v>88</v>
      </c>
      <c r="M7" s="21" t="s">
        <v>88</v>
      </c>
      <c r="N7" s="21" t="s">
        <v>6</v>
      </c>
    </row>
    <row r="8" spans="1:14" ht="12.75">
      <c r="A8" s="4" t="s">
        <v>60</v>
      </c>
      <c r="B8" s="5" t="s">
        <v>63</v>
      </c>
      <c r="C8" s="5" t="s">
        <v>61</v>
      </c>
      <c r="D8" s="5">
        <v>11000</v>
      </c>
      <c r="E8" s="19" t="s">
        <v>88</v>
      </c>
      <c r="F8" s="5">
        <v>200000</v>
      </c>
      <c r="G8" s="19" t="s">
        <v>88</v>
      </c>
      <c r="H8" s="19" t="s">
        <v>88</v>
      </c>
      <c r="I8" s="19" t="s">
        <v>88</v>
      </c>
      <c r="J8" s="19" t="s">
        <v>88</v>
      </c>
      <c r="K8" s="7">
        <f>F8/D8</f>
        <v>18.181818181818183</v>
      </c>
      <c r="L8" s="19" t="s">
        <v>88</v>
      </c>
      <c r="M8" s="21" t="s">
        <v>88</v>
      </c>
      <c r="N8" s="21"/>
    </row>
    <row r="9" spans="1:14" ht="12.75">
      <c r="A9" s="4" t="s">
        <v>60</v>
      </c>
      <c r="B9" s="5" t="s">
        <v>64</v>
      </c>
      <c r="C9" s="5" t="s">
        <v>61</v>
      </c>
      <c r="D9" s="5">
        <v>5000</v>
      </c>
      <c r="E9" s="19" t="s">
        <v>88</v>
      </c>
      <c r="F9" s="5">
        <v>500000</v>
      </c>
      <c r="G9" s="19" t="s">
        <v>88</v>
      </c>
      <c r="H9" s="19" t="s">
        <v>88</v>
      </c>
      <c r="I9" s="19" t="s">
        <v>88</v>
      </c>
      <c r="J9" s="19" t="s">
        <v>88</v>
      </c>
      <c r="K9" s="10">
        <f>F9/D9</f>
        <v>100</v>
      </c>
      <c r="L9" s="19" t="s">
        <v>88</v>
      </c>
      <c r="M9" s="21" t="s">
        <v>88</v>
      </c>
      <c r="N9" s="21"/>
    </row>
    <row r="10" spans="1:14" ht="12">
      <c r="A10" s="4" t="s">
        <v>74</v>
      </c>
      <c r="B10" s="5" t="s">
        <v>89</v>
      </c>
      <c r="C10" s="5" t="s">
        <v>40</v>
      </c>
      <c r="D10" s="5">
        <v>1000</v>
      </c>
      <c r="E10" s="19" t="s">
        <v>88</v>
      </c>
      <c r="F10" s="5">
        <v>4000</v>
      </c>
      <c r="G10" s="19" t="s">
        <v>88</v>
      </c>
      <c r="H10" s="19" t="s">
        <v>88</v>
      </c>
      <c r="I10" s="19" t="s">
        <v>88</v>
      </c>
      <c r="J10" s="19" t="s">
        <v>88</v>
      </c>
      <c r="K10" s="7">
        <f>F10/D10</f>
        <v>4</v>
      </c>
      <c r="L10" s="19" t="s">
        <v>88</v>
      </c>
      <c r="M10" s="21" t="s">
        <v>88</v>
      </c>
      <c r="N10" s="21"/>
    </row>
    <row r="11" spans="1:14" ht="12">
      <c r="A11" s="4" t="s">
        <v>0</v>
      </c>
      <c r="B11" s="5" t="s">
        <v>90</v>
      </c>
      <c r="C11" s="5" t="s">
        <v>40</v>
      </c>
      <c r="D11" s="5">
        <v>900</v>
      </c>
      <c r="E11" s="19" t="s">
        <v>88</v>
      </c>
      <c r="F11" s="5">
        <v>12000</v>
      </c>
      <c r="G11" s="19" t="s">
        <v>88</v>
      </c>
      <c r="H11" s="19" t="s">
        <v>88</v>
      </c>
      <c r="I11" s="19" t="s">
        <v>88</v>
      </c>
      <c r="J11" s="19" t="s">
        <v>88</v>
      </c>
      <c r="K11" s="7">
        <f>F11/D11</f>
        <v>13.333333333333334</v>
      </c>
      <c r="L11" s="19" t="s">
        <v>88</v>
      </c>
      <c r="M11" s="21" t="s">
        <v>88</v>
      </c>
      <c r="N11" s="21"/>
    </row>
    <row r="12" spans="1:14" ht="12">
      <c r="A12" s="4" t="s">
        <v>79</v>
      </c>
      <c r="B12" s="5" t="s">
        <v>80</v>
      </c>
      <c r="C12" s="5" t="s">
        <v>61</v>
      </c>
      <c r="D12" s="5">
        <v>220</v>
      </c>
      <c r="E12" s="19" t="s">
        <v>88</v>
      </c>
      <c r="F12" s="5">
        <v>200</v>
      </c>
      <c r="G12" s="19" t="s">
        <v>88</v>
      </c>
      <c r="H12" s="19" t="s">
        <v>88</v>
      </c>
      <c r="I12" s="19" t="s">
        <v>88</v>
      </c>
      <c r="J12" s="19" t="s">
        <v>88</v>
      </c>
      <c r="K12" s="7">
        <f>F12/D12</f>
        <v>0.9090909090909091</v>
      </c>
      <c r="L12" s="19" t="s">
        <v>88</v>
      </c>
      <c r="M12" s="21" t="s">
        <v>88</v>
      </c>
      <c r="N12" s="21"/>
    </row>
    <row r="13" spans="1:14" ht="12">
      <c r="A13" s="4" t="s">
        <v>67</v>
      </c>
      <c r="B13" s="5" t="s">
        <v>68</v>
      </c>
      <c r="C13" s="5" t="s">
        <v>61</v>
      </c>
      <c r="D13" s="5">
        <v>213</v>
      </c>
      <c r="E13" s="19" t="s">
        <v>88</v>
      </c>
      <c r="F13" s="19" t="s">
        <v>88</v>
      </c>
      <c r="G13" s="19" t="s">
        <v>88</v>
      </c>
      <c r="H13" s="19" t="s">
        <v>88</v>
      </c>
      <c r="I13" s="19" t="s">
        <v>88</v>
      </c>
      <c r="J13" s="19" t="s">
        <v>88</v>
      </c>
      <c r="K13" s="19" t="s">
        <v>88</v>
      </c>
      <c r="L13" s="19" t="s">
        <v>88</v>
      </c>
      <c r="M13" s="21" t="s">
        <v>88</v>
      </c>
      <c r="N13" s="21"/>
    </row>
    <row r="14" spans="1:14" ht="12">
      <c r="A14" s="4" t="s">
        <v>25</v>
      </c>
      <c r="B14" s="5" t="s">
        <v>26</v>
      </c>
      <c r="C14" s="5" t="s">
        <v>61</v>
      </c>
      <c r="D14" s="5">
        <v>105</v>
      </c>
      <c r="E14" s="19" t="s">
        <v>88</v>
      </c>
      <c r="F14" s="5">
        <v>100</v>
      </c>
      <c r="G14" s="19" t="s">
        <v>88</v>
      </c>
      <c r="H14" s="5">
        <v>2000</v>
      </c>
      <c r="I14" s="19" t="s">
        <v>88</v>
      </c>
      <c r="J14" s="19" t="s">
        <v>88</v>
      </c>
      <c r="K14" s="7">
        <f>F14/D14</f>
        <v>0.9523809523809523</v>
      </c>
      <c r="L14" s="7">
        <f>H14/F14</f>
        <v>20</v>
      </c>
      <c r="M14" s="21" t="s">
        <v>88</v>
      </c>
      <c r="N14" s="21"/>
    </row>
    <row r="15" spans="1:14" ht="12">
      <c r="A15" s="4" t="s">
        <v>10</v>
      </c>
      <c r="B15" s="5" t="s">
        <v>11</v>
      </c>
      <c r="C15" s="5" t="s">
        <v>37</v>
      </c>
      <c r="D15" s="5">
        <v>100</v>
      </c>
      <c r="E15" s="19" t="s">
        <v>88</v>
      </c>
      <c r="F15" s="5">
        <v>60</v>
      </c>
      <c r="G15" s="19" t="s">
        <v>88</v>
      </c>
      <c r="H15" s="19" t="s">
        <v>88</v>
      </c>
      <c r="I15" s="19" t="s">
        <v>88</v>
      </c>
      <c r="J15" s="19" t="s">
        <v>88</v>
      </c>
      <c r="K15" s="7">
        <f>F15/D15</f>
        <v>0.6</v>
      </c>
      <c r="L15" s="19" t="s">
        <v>88</v>
      </c>
      <c r="M15" s="21" t="s">
        <v>88</v>
      </c>
      <c r="N15" s="21"/>
    </row>
    <row r="16" spans="1:14" ht="12">
      <c r="A16" s="4" t="s">
        <v>35</v>
      </c>
      <c r="B16" s="5" t="s">
        <v>36</v>
      </c>
      <c r="C16" s="5" t="s">
        <v>37</v>
      </c>
      <c r="D16" s="5">
        <v>100</v>
      </c>
      <c r="E16" s="19" t="s">
        <v>88</v>
      </c>
      <c r="F16" s="5">
        <v>45</v>
      </c>
      <c r="G16" s="19" t="s">
        <v>88</v>
      </c>
      <c r="H16" s="19" t="s">
        <v>88</v>
      </c>
      <c r="I16" s="19" t="s">
        <v>88</v>
      </c>
      <c r="J16" s="19" t="s">
        <v>88</v>
      </c>
      <c r="K16" s="7">
        <f>F16/D16</f>
        <v>0.45</v>
      </c>
      <c r="L16" s="19" t="s">
        <v>88</v>
      </c>
      <c r="M16" s="21" t="s">
        <v>88</v>
      </c>
      <c r="N16" s="21"/>
    </row>
    <row r="17" spans="1:14" ht="12">
      <c r="A17" s="4" t="s">
        <v>72</v>
      </c>
      <c r="B17" s="5" t="s">
        <v>70</v>
      </c>
      <c r="C17" s="5" t="s">
        <v>73</v>
      </c>
      <c r="D17" s="5">
        <v>100</v>
      </c>
      <c r="E17" s="19" t="s">
        <v>88</v>
      </c>
      <c r="F17" s="5">
        <v>40</v>
      </c>
      <c r="G17" s="19" t="s">
        <v>88</v>
      </c>
      <c r="H17" s="19" t="s">
        <v>88</v>
      </c>
      <c r="I17" s="19" t="s">
        <v>88</v>
      </c>
      <c r="J17" s="19" t="s">
        <v>88</v>
      </c>
      <c r="K17" s="7">
        <f>F17/D17</f>
        <v>0.4</v>
      </c>
      <c r="L17" s="19" t="s">
        <v>88</v>
      </c>
      <c r="M17" s="21" t="s">
        <v>88</v>
      </c>
      <c r="N17" s="21"/>
    </row>
    <row r="18" spans="1:14" ht="12">
      <c r="A18" s="4" t="s">
        <v>13</v>
      </c>
      <c r="B18" s="5" t="s">
        <v>57</v>
      </c>
      <c r="C18" s="5" t="s">
        <v>14</v>
      </c>
      <c r="D18" s="5">
        <v>70</v>
      </c>
      <c r="E18" s="5">
        <v>12500</v>
      </c>
      <c r="F18" s="5">
        <v>1200</v>
      </c>
      <c r="G18" s="19" t="s">
        <v>88</v>
      </c>
      <c r="H18" s="19" t="s">
        <v>88</v>
      </c>
      <c r="I18" s="6">
        <v>300</v>
      </c>
      <c r="J18" s="5">
        <f>F18/I18</f>
        <v>4</v>
      </c>
      <c r="K18" s="7">
        <f>F18/D18</f>
        <v>17.142857142857142</v>
      </c>
      <c r="L18" s="19" t="s">
        <v>88</v>
      </c>
      <c r="M18" s="8">
        <f>I18/D18</f>
        <v>4.285714285714286</v>
      </c>
      <c r="N18" s="21" t="s">
        <v>91</v>
      </c>
    </row>
    <row r="19" spans="1:14" ht="12">
      <c r="A19" s="4" t="s">
        <v>8</v>
      </c>
      <c r="B19" s="5" t="s">
        <v>9</v>
      </c>
      <c r="C19" s="5" t="s">
        <v>40</v>
      </c>
      <c r="D19" s="5">
        <v>65</v>
      </c>
      <c r="E19" s="19" t="s">
        <v>88</v>
      </c>
      <c r="F19" s="5">
        <v>240</v>
      </c>
      <c r="G19" s="19" t="s">
        <v>88</v>
      </c>
      <c r="H19" s="19" t="s">
        <v>88</v>
      </c>
      <c r="I19" s="6">
        <v>263</v>
      </c>
      <c r="J19" s="7">
        <f>F19/I19</f>
        <v>0.9125475285171103</v>
      </c>
      <c r="K19" s="7">
        <f>F19/D19</f>
        <v>3.6923076923076925</v>
      </c>
      <c r="L19" s="19" t="s">
        <v>88</v>
      </c>
      <c r="M19" s="8">
        <f>I19/D19</f>
        <v>4.046153846153846</v>
      </c>
      <c r="N19" s="25"/>
    </row>
    <row r="20" spans="1:14" ht="12">
      <c r="A20" s="4" t="s">
        <v>77</v>
      </c>
      <c r="B20" s="5" t="s">
        <v>78</v>
      </c>
      <c r="C20" s="5" t="s">
        <v>61</v>
      </c>
      <c r="D20" s="5">
        <v>55</v>
      </c>
      <c r="E20" s="19" t="s">
        <v>88</v>
      </c>
      <c r="F20" s="5">
        <v>40</v>
      </c>
      <c r="G20" s="19" t="s">
        <v>88</v>
      </c>
      <c r="H20" s="19" t="s">
        <v>88</v>
      </c>
      <c r="I20" s="6">
        <v>130</v>
      </c>
      <c r="J20" s="7">
        <f>F20/I20</f>
        <v>0.3076923076923077</v>
      </c>
      <c r="K20" s="7">
        <f>F20/D20</f>
        <v>0.7272727272727273</v>
      </c>
      <c r="L20" s="19" t="s">
        <v>88</v>
      </c>
      <c r="M20" s="8">
        <f>I20/D20</f>
        <v>2.3636363636363638</v>
      </c>
      <c r="N20" s="25"/>
    </row>
    <row r="21" spans="1:14" ht="12">
      <c r="A21" s="4" t="s">
        <v>50</v>
      </c>
      <c r="B21" s="5" t="s">
        <v>51</v>
      </c>
      <c r="C21" s="5" t="s">
        <v>37</v>
      </c>
      <c r="D21" s="5">
        <v>50</v>
      </c>
      <c r="E21" s="19" t="s">
        <v>88</v>
      </c>
      <c r="F21" s="5">
        <v>40</v>
      </c>
      <c r="G21" s="19" t="s">
        <v>88</v>
      </c>
      <c r="H21" s="19" t="s">
        <v>88</v>
      </c>
      <c r="I21" s="6">
        <v>120</v>
      </c>
      <c r="J21" s="7">
        <f>F21/I21</f>
        <v>0.3333333333333333</v>
      </c>
      <c r="K21" s="7">
        <f>F21/D21</f>
        <v>0.8</v>
      </c>
      <c r="L21" s="19" t="s">
        <v>88</v>
      </c>
      <c r="M21" s="8">
        <f>I21/D21</f>
        <v>2.4</v>
      </c>
      <c r="N21" s="25"/>
    </row>
    <row r="22" spans="1:14" ht="12">
      <c r="A22" s="4" t="s">
        <v>10</v>
      </c>
      <c r="B22" s="5" t="s">
        <v>11</v>
      </c>
      <c r="C22" s="5" t="s">
        <v>12</v>
      </c>
      <c r="D22" s="5">
        <v>50</v>
      </c>
      <c r="E22" s="19" t="s">
        <v>88</v>
      </c>
      <c r="F22" s="5">
        <v>40</v>
      </c>
      <c r="G22" s="19" t="s">
        <v>88</v>
      </c>
      <c r="H22" s="19" t="s">
        <v>88</v>
      </c>
      <c r="I22" s="19" t="s">
        <v>88</v>
      </c>
      <c r="J22" s="19" t="s">
        <v>88</v>
      </c>
      <c r="K22" s="7">
        <f>F22/D22</f>
        <v>0.8</v>
      </c>
      <c r="L22" s="19" t="s">
        <v>88</v>
      </c>
      <c r="M22" s="21" t="s">
        <v>88</v>
      </c>
      <c r="N22" s="25"/>
    </row>
    <row r="23" spans="1:14" ht="12">
      <c r="A23" s="4" t="s">
        <v>60</v>
      </c>
      <c r="B23" s="5" t="s">
        <v>62</v>
      </c>
      <c r="C23" s="5" t="s">
        <v>61</v>
      </c>
      <c r="D23" s="5">
        <v>50</v>
      </c>
      <c r="E23" s="19" t="s">
        <v>88</v>
      </c>
      <c r="F23" s="5">
        <v>35</v>
      </c>
      <c r="G23" s="19" t="s">
        <v>88</v>
      </c>
      <c r="H23" s="5">
        <v>100</v>
      </c>
      <c r="I23" s="19" t="s">
        <v>88</v>
      </c>
      <c r="J23" s="19" t="s">
        <v>88</v>
      </c>
      <c r="K23" s="7">
        <f>F23/D23</f>
        <v>0.7</v>
      </c>
      <c r="L23" s="7">
        <f>H23/F23</f>
        <v>2.857142857142857</v>
      </c>
      <c r="M23" s="21" t="s">
        <v>88</v>
      </c>
      <c r="N23" s="25"/>
    </row>
    <row r="24" spans="1:14" ht="12">
      <c r="A24" s="4" t="s">
        <v>69</v>
      </c>
      <c r="B24" s="5" t="s">
        <v>70</v>
      </c>
      <c r="C24" s="5" t="s">
        <v>71</v>
      </c>
      <c r="D24" s="5">
        <v>40</v>
      </c>
      <c r="E24" s="19" t="s">
        <v>88</v>
      </c>
      <c r="F24" s="19" t="s">
        <v>88</v>
      </c>
      <c r="G24" s="19" t="s">
        <v>88</v>
      </c>
      <c r="H24" s="19" t="s">
        <v>88</v>
      </c>
      <c r="I24" s="19" t="s">
        <v>88</v>
      </c>
      <c r="J24" s="19" t="s">
        <v>88</v>
      </c>
      <c r="K24" s="19" t="s">
        <v>88</v>
      </c>
      <c r="L24" s="19" t="s">
        <v>88</v>
      </c>
      <c r="M24" s="21" t="s">
        <v>88</v>
      </c>
      <c r="N24" s="25"/>
    </row>
    <row r="25" spans="1:14" ht="12">
      <c r="A25" s="4" t="s">
        <v>56</v>
      </c>
      <c r="B25" s="5" t="s">
        <v>57</v>
      </c>
      <c r="C25" s="5" t="s">
        <v>58</v>
      </c>
      <c r="D25" s="5">
        <v>36</v>
      </c>
      <c r="E25" s="19" t="s">
        <v>88</v>
      </c>
      <c r="F25" s="5">
        <v>65</v>
      </c>
      <c r="G25" s="19" t="s">
        <v>88</v>
      </c>
      <c r="H25" s="19" t="s">
        <v>88</v>
      </c>
      <c r="I25" s="6">
        <v>350</v>
      </c>
      <c r="J25" s="7">
        <f>F25/I25</f>
        <v>0.18571428571428572</v>
      </c>
      <c r="K25" s="7">
        <f>F25/D25</f>
        <v>1.8055555555555556</v>
      </c>
      <c r="L25" s="19" t="s">
        <v>88</v>
      </c>
      <c r="M25" s="8">
        <f>I25/D25</f>
        <v>9.722222222222221</v>
      </c>
      <c r="N25" s="25"/>
    </row>
    <row r="26" spans="1:14" ht="12">
      <c r="A26" s="4" t="s">
        <v>1</v>
      </c>
      <c r="B26" s="5" t="s">
        <v>70</v>
      </c>
      <c r="C26" s="5" t="s">
        <v>61</v>
      </c>
      <c r="D26" s="5">
        <v>30</v>
      </c>
      <c r="E26" s="19" t="s">
        <v>88</v>
      </c>
      <c r="F26" s="5">
        <v>45</v>
      </c>
      <c r="G26" s="19" t="s">
        <v>88</v>
      </c>
      <c r="H26" s="19" t="s">
        <v>88</v>
      </c>
      <c r="I26" s="6">
        <v>90</v>
      </c>
      <c r="J26" s="7">
        <f>F26/I26</f>
        <v>0.5</v>
      </c>
      <c r="K26" s="7">
        <f>F26/D26</f>
        <v>1.5</v>
      </c>
      <c r="L26" s="19" t="s">
        <v>88</v>
      </c>
      <c r="M26" s="8">
        <f>I26/D26</f>
        <v>3</v>
      </c>
      <c r="N26" s="25"/>
    </row>
    <row r="27" spans="1:14" ht="12">
      <c r="A27" s="4" t="s">
        <v>75</v>
      </c>
      <c r="B27" s="5" t="s">
        <v>76</v>
      </c>
      <c r="C27" s="5" t="s">
        <v>71</v>
      </c>
      <c r="D27" s="5">
        <v>30</v>
      </c>
      <c r="E27" s="19" t="s">
        <v>88</v>
      </c>
      <c r="F27" s="19" t="s">
        <v>88</v>
      </c>
      <c r="G27" s="19" t="s">
        <v>88</v>
      </c>
      <c r="H27" s="19" t="s">
        <v>88</v>
      </c>
      <c r="I27" s="6">
        <v>40</v>
      </c>
      <c r="J27" s="19" t="s">
        <v>88</v>
      </c>
      <c r="K27" s="19" t="s">
        <v>88</v>
      </c>
      <c r="L27" s="19" t="s">
        <v>88</v>
      </c>
      <c r="M27" s="8">
        <f>I27/D27</f>
        <v>1.3333333333333333</v>
      </c>
      <c r="N27" s="25"/>
    </row>
    <row r="28" spans="1:14" ht="12">
      <c r="A28" s="4" t="s">
        <v>19</v>
      </c>
      <c r="B28" s="5" t="s">
        <v>20</v>
      </c>
      <c r="C28" s="5" t="s">
        <v>61</v>
      </c>
      <c r="D28" s="5">
        <v>30</v>
      </c>
      <c r="E28" s="19" t="s">
        <v>88</v>
      </c>
      <c r="F28" s="5">
        <v>500</v>
      </c>
      <c r="G28" s="19" t="s">
        <v>88</v>
      </c>
      <c r="H28" s="19" t="s">
        <v>88</v>
      </c>
      <c r="I28" s="19" t="s">
        <v>88</v>
      </c>
      <c r="J28" s="19" t="s">
        <v>88</v>
      </c>
      <c r="K28" s="7">
        <f>F28/D28</f>
        <v>16.666666666666668</v>
      </c>
      <c r="L28" s="19" t="s">
        <v>88</v>
      </c>
      <c r="M28" s="21" t="s">
        <v>88</v>
      </c>
      <c r="N28" s="25"/>
    </row>
    <row r="29" spans="1:14" ht="12">
      <c r="A29" s="4" t="s">
        <v>2</v>
      </c>
      <c r="B29" s="5" t="s">
        <v>3</v>
      </c>
      <c r="C29" s="5" t="s">
        <v>61</v>
      </c>
      <c r="D29" s="5">
        <v>25</v>
      </c>
      <c r="E29" s="19" t="s">
        <v>88</v>
      </c>
      <c r="F29" s="5">
        <v>33</v>
      </c>
      <c r="G29" s="19" t="s">
        <v>88</v>
      </c>
      <c r="H29" s="19" t="s">
        <v>88</v>
      </c>
      <c r="I29" s="6">
        <v>55</v>
      </c>
      <c r="J29" s="7">
        <f>F29/I29</f>
        <v>0.6</v>
      </c>
      <c r="K29" s="7">
        <f>F29/D29</f>
        <v>1.32</v>
      </c>
      <c r="L29" s="19" t="s">
        <v>88</v>
      </c>
      <c r="M29" s="8">
        <f>I29/D29</f>
        <v>2.2</v>
      </c>
      <c r="N29" s="25"/>
    </row>
    <row r="30" spans="1:14" ht="12">
      <c r="A30" s="4" t="s">
        <v>47</v>
      </c>
      <c r="B30" s="5" t="s">
        <v>48</v>
      </c>
      <c r="C30" s="5" t="s">
        <v>49</v>
      </c>
      <c r="D30" s="5">
        <v>20</v>
      </c>
      <c r="E30" s="19" t="s">
        <v>88</v>
      </c>
      <c r="F30" s="5">
        <v>150</v>
      </c>
      <c r="G30" s="5">
        <v>300</v>
      </c>
      <c r="H30" s="19" t="s">
        <v>88</v>
      </c>
      <c r="I30" s="6">
        <v>250</v>
      </c>
      <c r="J30" s="7">
        <f>F30/I30</f>
        <v>0.6</v>
      </c>
      <c r="K30" s="7">
        <f>F30/D30</f>
        <v>7.5</v>
      </c>
      <c r="L30" s="19" t="s">
        <v>88</v>
      </c>
      <c r="M30" s="8">
        <f>I30/D30</f>
        <v>12.5</v>
      </c>
      <c r="N30" s="25"/>
    </row>
    <row r="31" spans="1:14" ht="12">
      <c r="A31" s="4" t="s">
        <v>28</v>
      </c>
      <c r="B31" s="5" t="s">
        <v>29</v>
      </c>
      <c r="C31" s="5" t="s">
        <v>30</v>
      </c>
      <c r="D31" s="5">
        <v>5.5</v>
      </c>
      <c r="E31" s="5">
        <v>24700</v>
      </c>
      <c r="F31" s="5">
        <v>6500</v>
      </c>
      <c r="G31" s="19" t="s">
        <v>88</v>
      </c>
      <c r="H31" s="5">
        <v>6500</v>
      </c>
      <c r="I31" s="6">
        <v>250</v>
      </c>
      <c r="J31" s="10">
        <f>F31/I31</f>
        <v>26</v>
      </c>
      <c r="K31" s="10">
        <f>F31/D31</f>
        <v>1181.8181818181818</v>
      </c>
      <c r="L31" s="7">
        <f>H31/F31</f>
        <v>1</v>
      </c>
      <c r="M31" s="11">
        <f>I31/D31</f>
        <v>45.45454545454545</v>
      </c>
      <c r="N31" s="25"/>
    </row>
    <row r="32" spans="1:14" ht="12">
      <c r="A32" s="4" t="s">
        <v>44</v>
      </c>
      <c r="B32" s="5" t="s">
        <v>45</v>
      </c>
      <c r="C32" s="5" t="s">
        <v>46</v>
      </c>
      <c r="D32" s="19" t="s">
        <v>88</v>
      </c>
      <c r="E32" s="19" t="s">
        <v>88</v>
      </c>
      <c r="F32" s="5">
        <v>235</v>
      </c>
      <c r="G32" s="19" t="s">
        <v>88</v>
      </c>
      <c r="H32" s="5">
        <v>12000</v>
      </c>
      <c r="I32" s="6">
        <v>235</v>
      </c>
      <c r="J32" s="7">
        <f>F32/I32</f>
        <v>1</v>
      </c>
      <c r="K32" s="19" t="s">
        <v>88</v>
      </c>
      <c r="L32" s="7">
        <f>H32/F32</f>
        <v>51.06382978723404</v>
      </c>
      <c r="M32" s="21" t="s">
        <v>88</v>
      </c>
      <c r="N32" s="25"/>
    </row>
    <row r="33" spans="1:14" ht="12">
      <c r="A33" s="4" t="s">
        <v>32</v>
      </c>
      <c r="B33" s="5" t="s">
        <v>33</v>
      </c>
      <c r="C33" s="5" t="s">
        <v>34</v>
      </c>
      <c r="D33" s="19" t="s">
        <v>88</v>
      </c>
      <c r="E33" s="5">
        <v>200</v>
      </c>
      <c r="F33" s="5">
        <v>600</v>
      </c>
      <c r="G33" s="19" t="s">
        <v>88</v>
      </c>
      <c r="H33" s="19" t="s">
        <v>88</v>
      </c>
      <c r="I33" s="6">
        <v>25</v>
      </c>
      <c r="J33" s="7">
        <f>F33/I33</f>
        <v>24</v>
      </c>
      <c r="K33" s="19" t="s">
        <v>88</v>
      </c>
      <c r="L33" s="19" t="s">
        <v>88</v>
      </c>
      <c r="M33" s="21" t="s">
        <v>88</v>
      </c>
      <c r="N33" s="25"/>
    </row>
    <row r="34" spans="1:14" ht="12">
      <c r="A34" s="4" t="s">
        <v>65</v>
      </c>
      <c r="B34" s="5" t="s">
        <v>66</v>
      </c>
      <c r="C34" s="5" t="s">
        <v>61</v>
      </c>
      <c r="D34" s="19" t="s">
        <v>88</v>
      </c>
      <c r="E34" s="19" t="s">
        <v>88</v>
      </c>
      <c r="F34" s="19" t="s">
        <v>88</v>
      </c>
      <c r="G34" s="19" t="s">
        <v>88</v>
      </c>
      <c r="H34" s="5">
        <v>406000</v>
      </c>
      <c r="I34" s="19" t="s">
        <v>88</v>
      </c>
      <c r="J34" s="19" t="s">
        <v>88</v>
      </c>
      <c r="K34" s="19" t="s">
        <v>88</v>
      </c>
      <c r="L34" s="19" t="s">
        <v>88</v>
      </c>
      <c r="M34" s="21" t="s">
        <v>88</v>
      </c>
      <c r="N34" s="25"/>
    </row>
    <row r="35" spans="1:14" ht="12">
      <c r="A35" s="12" t="s">
        <v>41</v>
      </c>
      <c r="B35" s="13" t="s">
        <v>42</v>
      </c>
      <c r="C35" s="13" t="s">
        <v>43</v>
      </c>
      <c r="D35" s="22" t="s">
        <v>88</v>
      </c>
      <c r="E35" s="22" t="s">
        <v>88</v>
      </c>
      <c r="F35" s="13">
        <v>300</v>
      </c>
      <c r="G35" s="22" t="s">
        <v>88</v>
      </c>
      <c r="H35" s="22" t="s">
        <v>88</v>
      </c>
      <c r="I35" s="22" t="s">
        <v>88</v>
      </c>
      <c r="J35" s="22" t="s">
        <v>88</v>
      </c>
      <c r="K35" s="22" t="s">
        <v>88</v>
      </c>
      <c r="L35" s="22" t="s">
        <v>88</v>
      </c>
      <c r="M35" s="23" t="s">
        <v>88</v>
      </c>
      <c r="N35" s="26"/>
    </row>
    <row r="36" spans="1:13" ht="12">
      <c r="A36" s="14" t="s">
        <v>85</v>
      </c>
      <c r="J36" s="16">
        <v>0.5679839249832552</v>
      </c>
      <c r="K36" s="17">
        <f>(SUM(F19:F30)-F28)/(SUM(D19:D30)-D28)</f>
        <v>1.5254988913525498</v>
      </c>
      <c r="L36" s="18">
        <v>4.720426671909947</v>
      </c>
      <c r="M36" s="16">
        <v>2.947640879490039</v>
      </c>
    </row>
    <row r="37" spans="1:13" ht="12">
      <c r="A37" s="14" t="s">
        <v>86</v>
      </c>
      <c r="J37" s="16"/>
      <c r="K37" s="17">
        <f>(F18)/(D18)</f>
        <v>17.142857142857142</v>
      </c>
      <c r="L37" s="18"/>
      <c r="M37" s="16"/>
    </row>
    <row r="38" spans="1:13" ht="12">
      <c r="A38" s="14" t="s">
        <v>87</v>
      </c>
      <c r="K38" s="17">
        <f>(F2+F3)/(D2+D3)</f>
        <v>18.095238095238095</v>
      </c>
      <c r="L38" s="14">
        <f>H3/F3</f>
        <v>4.75</v>
      </c>
      <c r="M38" s="18">
        <f>M6</f>
        <v>2.9305555555555554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Lane</dc:creator>
  <cp:keywords/>
  <dc:description/>
  <cp:lastModifiedBy>Jim Lane</cp:lastModifiedBy>
  <dcterms:created xsi:type="dcterms:W3CDTF">2009-12-17T03:07:45Z</dcterms:created>
  <cp:category/>
  <cp:version/>
  <cp:contentType/>
  <cp:contentStatus/>
</cp:coreProperties>
</file>