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120" yWindow="1780" windowWidth="25740" windowHeight="24260" tabRatio="500" activeTab="0"/>
  </bookViews>
  <sheets>
    <sheet name="Sheet1" sheetId="1" r:id="rId1"/>
    <sheet name="Sheet2" sheetId="2" r:id="rId2"/>
  </sheets>
  <definedNames/>
  <calcPr fullCalcOnLoad="1"/>
</workbook>
</file>

<file path=xl/sharedStrings.xml><?xml version="1.0" encoding="utf-8"?>
<sst xmlns="http://schemas.openxmlformats.org/spreadsheetml/2006/main" count="2657" uniqueCount="772">
  <si>
    <t>KL Energy and Petrobras announced that they have entered into a Joint Development Agreement to jointly optimize KLE’s proprietary cellulosic ethanol process technology for sugarcane bagasse feedstock. As part of this agreement, The companies also said that they will develop a 4 Mgy bagasse-based cellulosic ethanol project that will be co-located with a Petrobras-owned sugarcane mill, which will come online in 2013.</t>
  </si>
  <si>
    <t>Brazil</t>
  </si>
  <si>
    <t>Cellulosic ethanol</t>
  </si>
  <si>
    <t>Enzymatic hydrolysys</t>
  </si>
  <si>
    <t>Bagasse</t>
  </si>
  <si>
    <t>Pyrolysis</t>
  </si>
  <si>
    <t>Advanced biofuel</t>
  </si>
  <si>
    <t>Columbus</t>
  </si>
  <si>
    <t>Neste Oil / Finland</t>
  </si>
  <si>
    <t>Jurong Island</t>
  </si>
  <si>
    <t>Singapore</t>
  </si>
  <si>
    <t>Hydroprocessing</t>
  </si>
  <si>
    <t>In Texas, Murphy Oil has purchased the former Panda Ethanol facility in Hereford. Though the company did not disclose the purchase price, it did say it would complete construction of the ethanol facility and should begin production within a year. Murphy Oil plans to use the 115 MGY plant to supply ethanol to its 1,000 retail fuel locations, most of which are Walmarts.</t>
  </si>
  <si>
    <t>LS9 / California</t>
  </si>
  <si>
    <t>San Francisco</t>
  </si>
  <si>
    <t>LS9 / Florida</t>
  </si>
  <si>
    <t>Tarong Power Station</t>
  </si>
  <si>
    <t>Queensland</t>
  </si>
  <si>
    <t>Renewable diesel/jet</t>
  </si>
  <si>
    <t>Steam reform/FT</t>
  </si>
  <si>
    <t>Woodwaste/bagasse</t>
  </si>
  <si>
    <t>Collinswood</t>
  </si>
  <si>
    <t>Hawaii</t>
  </si>
  <si>
    <t>Bagasse/cane trash</t>
  </si>
  <si>
    <t>Avantium</t>
  </si>
  <si>
    <t>BP Biofuels / Vercipia</t>
  </si>
  <si>
    <t>Australia</t>
  </si>
  <si>
    <t>Neste Oil / Singapore</t>
  </si>
  <si>
    <t xml:space="preserve">Green Star Products announced it has signed a contract to build a biodiesel facility in conjunction with its West Coast-based Algae-to-Biodiesel project. </t>
  </si>
  <si>
    <t>TBD</t>
  </si>
  <si>
    <t>Malaysia</t>
  </si>
  <si>
    <t>RDIF</t>
  </si>
  <si>
    <t>Fast pyrolysis</t>
  </si>
  <si>
    <t>Pal waste</t>
  </si>
  <si>
    <t>1 Mgy pilot is biobutanol-producing plant, St. Joseph, MO with ICM. "Gevo’s strategy is to retrofit ethanol capacity to produce butanol.  Our 1 MGPY demonstration plant, built with ICM, our exclusive engineering partner for No. America, is operating in St. Joe, MO.   We are currently in the market for and plan to bring 30-50 MGPY on line in 2011 and ramp up from there with a total of 500 MGPY in production by 2014.  So, say:  50 MGPY in 2011; 150 MGPY in 2012 and 300 MGPY in 2013." n Minnesota, Gevo announced it has agreed to acquire the 21 Mgy Agri-Energy ethanol plant in Luverne, and will commence mechanical retrofitting of the plant   to produce isobutanol. The company said that during most of the retrofit process, the facility will continue to produce ethanol, and that the conversion will be complete by Q1 2012.</t>
  </si>
  <si>
    <t>Shenandoah</t>
  </si>
  <si>
    <t>Iowa</t>
  </si>
  <si>
    <t xml:space="preserve">1.3 Mgy open in 2009; shut down in 2010 for retrofit. </t>
  </si>
  <si>
    <t>Cellulose</t>
  </si>
  <si>
    <t>Cellulsoe</t>
  </si>
  <si>
    <t>Mixed cellulose</t>
  </si>
  <si>
    <t>Digest estimates on timing. A $10 million algal fuel project jointly developed by Advanced Manufacturing Cooperative Research Centre, MBD Energy and James Cook University will be the base for a 3 Mgy (11 million liter), 200-acre (80 hectare) site that would consume up to 70,000 tones of CO2 from the Tarong Power Station.</t>
  </si>
  <si>
    <t>Animal waste</t>
  </si>
  <si>
    <t>Cellulosic biofuel</t>
  </si>
  <si>
    <t>Pilot operating in Germany (2010)</t>
  </si>
  <si>
    <t>4.7 mgy production facilities will be completed no later than 12/2010; three locations in California</t>
  </si>
  <si>
    <t>Finland</t>
  </si>
  <si>
    <t xml:space="preserve">Solix </t>
  </si>
  <si>
    <t xml:space="preserve">PetroAlgae </t>
  </si>
  <si>
    <t>Rotterdam</t>
  </si>
  <si>
    <t>LanzaTech / New Zealand</t>
  </si>
  <si>
    <t>Lanza Tech /China</t>
  </si>
  <si>
    <t>Lanza Tech / India</t>
  </si>
  <si>
    <t>Neste Oil / Rotterdam</t>
  </si>
  <si>
    <t>Sydney</t>
  </si>
  <si>
    <t>New South Wales</t>
  </si>
  <si>
    <t>Bio-oil</t>
  </si>
  <si>
    <t>Ignite Energy</t>
  </si>
  <si>
    <t>Acid hydrolysis</t>
  </si>
  <si>
    <t>See Fiberight projects, using TMO technology. 10,000 gpy (est) open.</t>
  </si>
  <si>
    <t>150,000 is 2011 estimate based on Navy contracts announced; 100 Mgy is published 2012/13 target</t>
  </si>
  <si>
    <t>See MBD Energy (strategic partner and customer for OO technology)</t>
  </si>
  <si>
    <t>Los Angeles</t>
  </si>
  <si>
    <t>California</t>
  </si>
  <si>
    <t>1.4 Mgy open 36 Mgy 2012. 50 percent stake sold to BP by Verenium in 2010.</t>
  </si>
  <si>
    <t>Mississippi</t>
  </si>
  <si>
    <t>USA</t>
  </si>
  <si>
    <t>In Malaysia, the national government has announced a deal to construct nine fast pyrolysis plants by 2015, using Ensyn and UOP technology, that will convert palm waste into 316 Mgy of gasoline, diesel and jet fuel. Ensyn and UOP's joint venture, Envergent, will provide technical assistance to the project.</t>
  </si>
  <si>
    <t>Australia</t>
  </si>
  <si>
    <t>Idemitsu Kosan</t>
  </si>
  <si>
    <t>Houston</t>
  </si>
  <si>
    <t>B.C.</t>
  </si>
  <si>
    <t>Gasoline</t>
  </si>
  <si>
    <t>Wood Waste</t>
  </si>
  <si>
    <t>RFS2 Category (US)</t>
  </si>
  <si>
    <t>Cellulosic biofuel</t>
  </si>
  <si>
    <t>Advanced Biofuel</t>
  </si>
  <si>
    <t>Biomass-based diesel</t>
  </si>
  <si>
    <t>Camelina</t>
  </si>
  <si>
    <t>Sugar</t>
  </si>
  <si>
    <t>Corn</t>
  </si>
  <si>
    <t>Black liquor</t>
  </si>
  <si>
    <t>Multi-feedstock</t>
  </si>
  <si>
    <t>Corn cob</t>
  </si>
  <si>
    <t>Animal wastes</t>
  </si>
  <si>
    <t>Porvoo</t>
  </si>
  <si>
    <t>Idemitsu Kosan announced that it is developing a biobutanol pilot plant that will open in 2013, in collaboration with the Research Institute of Innovative Technology for the Earth (RITE). The group said that it expected to commence commercial-scale production by 2020.</t>
  </si>
  <si>
    <t>Japan</t>
  </si>
  <si>
    <t>Biobutanol</t>
  </si>
  <si>
    <t>Rice straw, corn stalks</t>
  </si>
  <si>
    <t>In Mississippi, the state legislature approved Governor Haley Barbour’s special session request for a $75 million loan to KiOR for a proposed development of five biofuel plants in Mississippi by the Houston-based pyrolysis group. KiOR committed to invest a total of $500 million of its own funds towards its first three projects, including sites in the northern city of Columbus, in the center of the state in Newton County, and near the city of Bude in the struggling southwestern section of the state. The Digest has esimtaed production volumes and completion dates based on the investment size and typical permitting and construction timetables.</t>
  </si>
  <si>
    <t>NExBTL renewable diesel is currently produced at two plants at the Porvoo refinery in Finland, the first of which was completed in 2007 and the second in 2009, with a combined capacity of 380,000 t/a. Neste Oil is currently building two new NExBTL plants in Singapore and Rotterdam, which are due to come on stream in 2010 and 2011 respectively. Representing a combined investment of around EUR 1.2 billion, these will be the world’s largest renewable diesel plants when completed, with a combined capacity of 1.6 million t/a</t>
  </si>
  <si>
    <t>Palm, Rapeseed oil, waste fat</t>
  </si>
  <si>
    <t>*Advanced Biofuel - palm oil sourcing may cause compliance issues with RFS2</t>
  </si>
  <si>
    <t>Straw</t>
  </si>
  <si>
    <t>CO2</t>
  </si>
  <si>
    <t>Stover</t>
  </si>
  <si>
    <t>Steel waste gas (CO)</t>
  </si>
  <si>
    <t>Lemna</t>
  </si>
  <si>
    <t>100,000 gpy 2012 Dow project; 2013 250 Mgy Biofields; estimated production from existing pilot 10K; 300K demo in Ft Myers FL 2010</t>
  </si>
  <si>
    <t>National Research Council</t>
  </si>
  <si>
    <t>Preliminary work and engineering plans have been drawn up to build a 50,000L cultivation pilot plant at the NRC Ketch Harbour Marine Research Station.</t>
  </si>
  <si>
    <t>Ketch Harbour</t>
  </si>
  <si>
    <t>Nova Scotia</t>
  </si>
  <si>
    <t>Queensland Algal project</t>
  </si>
  <si>
    <t>U of Q</t>
  </si>
  <si>
    <t>Bioforming</t>
  </si>
  <si>
    <t>Gasification/fermentation</t>
  </si>
  <si>
    <t>Woodwaste</t>
  </si>
  <si>
    <t>6,000 gpy open (rounded to 10,000 gallons)- no timelines on commercial scale announced</t>
  </si>
  <si>
    <t>Rome</t>
  </si>
  <si>
    <t>New York</t>
  </si>
  <si>
    <t>Fellsmere</t>
  </si>
  <si>
    <t>Emmetsburg</t>
  </si>
  <si>
    <t>Poplar/energy woods</t>
  </si>
  <si>
    <t>Queensland University of Technology</t>
  </si>
  <si>
    <t>Mackay</t>
  </si>
  <si>
    <t>Queensland</t>
  </si>
  <si>
    <t>Australia</t>
  </si>
  <si>
    <t>Bagasse</t>
  </si>
  <si>
    <t>Bryan</t>
  </si>
  <si>
    <t>TX</t>
  </si>
  <si>
    <t>Biogasoline</t>
  </si>
  <si>
    <t>Fermentation/Chemprocessing</t>
  </si>
  <si>
    <t>Advanced biofuel</t>
  </si>
  <si>
    <t>19 Mgy Fischer-Tropsch plant scheduled to open East London, 2014</t>
  </si>
  <si>
    <t>City</t>
  </si>
  <si>
    <t>Country</t>
  </si>
  <si>
    <t>State</t>
  </si>
  <si>
    <t>Kansas</t>
  </si>
  <si>
    <t>USA</t>
  </si>
  <si>
    <t>23 Mgy in Saskatoon in 2011 no month announced</t>
  </si>
  <si>
    <t>10,000 open (Brazil ) 2011 commercial (capacity 26 Mgy for Buge, Cosan/Shell and Guarani project); 1 Mgy (est) from $25M DOE grant for pilot in Emeryville, CA opening in (est) 2012</t>
  </si>
  <si>
    <t>ADM</t>
  </si>
  <si>
    <t>Estimate 1 Mgy from Decatur IL demo to produce ethanol/ethyl acetate, received $25 M DOE grant in 2009</t>
  </si>
  <si>
    <t>ClearFuels -Rentech joint  demonstration project in Colorado at Rentech PDU site, Commerce City, partially funded by DOE.</t>
  </si>
  <si>
    <t>Commerce City</t>
  </si>
  <si>
    <t>150,000 gpy pilot is open; 8 Mgy Rialto project timeline projects 2013 opening; 2014 estimated opening for Natchez MS project 250 Mgy</t>
  </si>
  <si>
    <t>CORE BioFuel</t>
  </si>
  <si>
    <t>American Process</t>
  </si>
  <si>
    <t>Technology</t>
  </si>
  <si>
    <t>EH</t>
  </si>
  <si>
    <t>Ethanol</t>
  </si>
  <si>
    <t>120,000 gpy demo is open; 70 Mgy by 2012 (first commercial scale facility - estimated timeline)</t>
  </si>
  <si>
    <t>Butalco</t>
  </si>
  <si>
    <t>Sausalito</t>
  </si>
  <si>
    <t>TBD</t>
  </si>
  <si>
    <t>Vonore</t>
  </si>
  <si>
    <t>Tennessee</t>
  </si>
  <si>
    <t>Geismar</t>
  </si>
  <si>
    <t>DOE $25M grant 2009 for 25 ton/day cellulosic demo; collaborating with EdeniQ in Corn-to-Cellulose Migration (CCM) program</t>
  </si>
  <si>
    <t>Butamax</t>
  </si>
  <si>
    <t>Hull</t>
  </si>
  <si>
    <t xml:space="preserve">Enerkem </t>
  </si>
  <si>
    <t xml:space="preserve">Abengoa </t>
  </si>
  <si>
    <t xml:space="preserve">DDCE </t>
  </si>
  <si>
    <t>Clearfuels</t>
  </si>
  <si>
    <t>Haldor Topsoe</t>
  </si>
  <si>
    <t>Logos Technologies</t>
  </si>
  <si>
    <t>REII</t>
  </si>
  <si>
    <t>DOE $25M grant 2009 for 25 ton/day cellulosic demo</t>
  </si>
  <si>
    <t>Anacortes</t>
  </si>
  <si>
    <t>Washington</t>
  </si>
  <si>
    <t>Alpena</t>
  </si>
  <si>
    <t>Wisconsin</t>
  </si>
  <si>
    <t>Seambiotic</t>
  </si>
  <si>
    <t>US Biofuels</t>
  </si>
  <si>
    <t xml:space="preserve">Inbicon  </t>
  </si>
  <si>
    <t>75 Mgy renewable diesel plant under construction, slated for Q1 2010 opening</t>
  </si>
  <si>
    <t>Renewable diesel</t>
  </si>
  <si>
    <t>10,000 gallons (Digest est.) QUT’s Mackay Renewable Biocommodities Pilot Plant (MRBPP), situated at Mackay Sugar Limited’s Racecourse Mill site, is near completion and the $8.2M facility will be available for access from July 2010. In addition to sugarcane bagasse and trash which is readily available from the sugar factory, the MRBPP will be capable of processing other biomass feedstocks sourced from partners throughout Australia to produce bioethanol and high value biocommodities at semi-industrial scale.</t>
  </si>
  <si>
    <t>55 Mgy plant - published target opening is 2012, no month.location "in the Southeast" - revised down from 100 Mgy per Wes Bolsen interview 03/10</t>
  </si>
  <si>
    <t>Hugoton</t>
  </si>
  <si>
    <t>Decatur</t>
  </si>
  <si>
    <t>Illinois</t>
  </si>
  <si>
    <t>Butte</t>
  </si>
  <si>
    <t>Montana</t>
  </si>
  <si>
    <t>Puerta Libertadad</t>
  </si>
  <si>
    <t>Sonora</t>
  </si>
  <si>
    <t>Mexico</t>
  </si>
  <si>
    <t>Algae transesterification</t>
  </si>
  <si>
    <t>Algae</t>
  </si>
  <si>
    <t>Advanced Biofuel</t>
  </si>
  <si>
    <t>Capacity estimated - at Glenturret distillery in Perthshire - Shell, Edrington Group and SETN are partners.</t>
  </si>
  <si>
    <t>Fuel</t>
  </si>
  <si>
    <t>10,000 gpy (est) open 2011 (est) in Leander, TX</t>
  </si>
  <si>
    <t>AE Biofuels</t>
  </si>
  <si>
    <t>West Lorne plant projects $1.5 million in sales for 2010; assuming 1 Mgy</t>
  </si>
  <si>
    <t>Gasification-Fermentation</t>
  </si>
  <si>
    <t>UOP-Aquaflow Bionomic</t>
  </si>
  <si>
    <t>Hopewell</t>
  </si>
  <si>
    <t>Virginia</t>
  </si>
  <si>
    <t xml:space="preserve">Anacortes plant opening 2012 (Tesoro is partner) </t>
  </si>
  <si>
    <t>Kent BioEnergy</t>
  </si>
  <si>
    <t>HCL Clean Tech</t>
  </si>
  <si>
    <t>Durham</t>
  </si>
  <si>
    <t>US</t>
  </si>
  <si>
    <t>Mecca</t>
  </si>
  <si>
    <t>Renewable oils</t>
  </si>
  <si>
    <t>Renewable oils (for upgrading)</t>
  </si>
  <si>
    <t>Denmark</t>
  </si>
  <si>
    <t>Saskatoon</t>
  </si>
  <si>
    <t>Saskatchewan</t>
  </si>
  <si>
    <t>Leander</t>
  </si>
  <si>
    <t>Texas</t>
  </si>
  <si>
    <t>Upton</t>
  </si>
  <si>
    <t>Wyoming</t>
  </si>
  <si>
    <t>South Jeolia</t>
  </si>
  <si>
    <t>Korea</t>
  </si>
  <si>
    <t>North Island</t>
  </si>
  <si>
    <t>New Zealand</t>
  </si>
  <si>
    <t>Vancouver</t>
  </si>
  <si>
    <t>Opened pilot facility for MSW-to-ethanol in 2010. Following a total $24 million investment, the facility will be scaled to final commercial production capacity of approximately 6 million gallons of biofuel per year in 2011. In the UK, TMO Renewables has signed a deal with Fiberight in the US for a 20-year, $500 million deal to supply the American company with its proprietary GM bacteria used to break down MSW into biofuels. Fiberight claims that TMO’s technology is three to five years ahead of the US, while TMO claims it could supply up to 50% of the US’s second generation biofuel requirement under the RFS2.</t>
  </si>
  <si>
    <t>Hereford</t>
  </si>
  <si>
    <t>Texas</t>
  </si>
  <si>
    <t>Ethanol</t>
  </si>
  <si>
    <t>Fermentation</t>
  </si>
  <si>
    <t>160 acre process development.production facility south of Palm Springs</t>
  </si>
  <si>
    <t>Emeryville</t>
  </si>
  <si>
    <t>California</t>
  </si>
  <si>
    <t>Vero Beach</t>
  </si>
  <si>
    <t>Florida</t>
  </si>
  <si>
    <t>Lancaster</t>
  </si>
  <si>
    <t>Pitea</t>
  </si>
  <si>
    <t>Sweden</t>
  </si>
  <si>
    <t>Frieburg</t>
  </si>
  <si>
    <t>Germany</t>
  </si>
  <si>
    <t>Rialto</t>
  </si>
  <si>
    <t>Enzymatic hydrolysis</t>
  </si>
  <si>
    <t xml:space="preserve">Rentech </t>
  </si>
  <si>
    <t>BTL plant 156000 tonnes to open in Freiburg Germany in 2010</t>
  </si>
  <si>
    <t>The St. Marys Cement plant has introduced a CO2 pipeline from its main facility to a $4 million algae-growing demonstration facility operated by Pond Biofuels, which absorbs the CO2 using a strain of algae from the nearby Thames River</t>
  </si>
  <si>
    <t xml:space="preserve">ZeaChem </t>
  </si>
  <si>
    <t xml:space="preserve">POET </t>
  </si>
  <si>
    <t>Virent and Shell announced the successful startup of the Virent “Eagle” demonstration plant in April 2010, producing 10,000 gallons per year of biogasoline, a drop-in renewable fuel. The companies said engineering will commence in 2011 for a 100 Mgy commercial scale plant.</t>
  </si>
  <si>
    <t>Woodland Biofuels</t>
  </si>
  <si>
    <t>Sarnia</t>
  </si>
  <si>
    <t>Ortario</t>
  </si>
  <si>
    <t>Feedstock(s)</t>
  </si>
  <si>
    <t>Wood waste</t>
  </si>
  <si>
    <t>The pilot plant will be located at Southern Research Institute’s Advanced Energy and Transportation Technologies Center in Durham.</t>
  </si>
  <si>
    <t>Pond Biofuels</t>
  </si>
  <si>
    <t>In Kansas, Brighter Energy.org is reporting that Abengoa Bioenergy is on track to be operational at its proposed Hugoton-based cellulosic ethanol plant by 2013, and said that it has contracted for as much as 60 percent of the feedstock needed to supply the plant.</t>
  </si>
  <si>
    <t>10,000 gpy (est) open 500,000 gpy 2010 EOY 40 Mgy 2013</t>
  </si>
  <si>
    <t>FL pilot (estimate production from 2 acres); demonstration scale planned for Western Australia (capacity and dates are Digest estimates)</t>
  </si>
  <si>
    <t>Lancaster CA plant is 3.9 Mgy; additional project in MS in 19 Mgy - est opening in 2013 - added EPC, offtake and feedstocks contracts in recent months</t>
  </si>
  <si>
    <t>Utah</t>
  </si>
  <si>
    <t>TBD</t>
  </si>
  <si>
    <t>USA</t>
  </si>
  <si>
    <t>Biodiesel</t>
  </si>
  <si>
    <t xml:space="preserve">In April 2010, Naturally Scientific CEO Geoff Dixon said that his company had inked its first five commercial installations, a series of five $50 million projects that would be erected in China over the next five years. The Digest has estimated each project volume at 10 Mgy ($5 per gallon CAPEX) and projects that one will open in 2013 and one in 2014. </t>
  </si>
  <si>
    <t>COFCO/Sinopec</t>
  </si>
  <si>
    <t>Corn stover</t>
  </si>
  <si>
    <t>France</t>
  </si>
  <si>
    <t>The project is a joint venture of the University of Florida (UF), Buckeye Technologies Inc. and the Florida Legislature, which provided $20 million in funding.</t>
  </si>
  <si>
    <t>National Technological University</t>
  </si>
  <si>
    <t>Mar de Plata</t>
  </si>
  <si>
    <t>200,000 gpy Rome, NY open 20 Mgy - originally scheduled for 2012 with a "may flip to 2013" - has now (5/10) been officially backed up to 2013, citing financing delays</t>
  </si>
  <si>
    <t>1.4 Mgy open 2009 Kalundborg, Denmark 18 Mgy open 2012 (est) Spiritwood complex ND</t>
  </si>
  <si>
    <t>UPM-Kymmene/Metso</t>
  </si>
  <si>
    <t>Biooil from wood waste - Fortum joining project - 112 Mgy capacity at commercial scale</t>
  </si>
  <si>
    <t>St1 Biofuels Oy</t>
  </si>
  <si>
    <t>first BionolixTM plant in Hämeenlinna, Finland by 2011 - capacity is estimated.</t>
  </si>
  <si>
    <t>ENN</t>
  </si>
  <si>
    <t>Kumho Petrochemical</t>
  </si>
  <si>
    <t>Louisiana</t>
  </si>
  <si>
    <t>West Lorne</t>
  </si>
  <si>
    <t>BC</t>
  </si>
  <si>
    <t>Canada</t>
  </si>
  <si>
    <t>Quebec</t>
  </si>
  <si>
    <t>St Joseph</t>
  </si>
  <si>
    <t>Missouri</t>
  </si>
  <si>
    <t>Kalundborg</t>
  </si>
  <si>
    <t>Okeechobee</t>
  </si>
  <si>
    <t>Biobutanol</t>
  </si>
  <si>
    <t>Iowa</t>
  </si>
  <si>
    <t>Soperton</t>
  </si>
  <si>
    <t>Georgia</t>
  </si>
  <si>
    <t>Sacramento</t>
  </si>
  <si>
    <t>100,000 gpy demonstration plant operational in 2010 - first commercial facility scheduled for 2012 Q4</t>
  </si>
  <si>
    <t>New Mexico</t>
  </si>
  <si>
    <t>Glenturret</t>
  </si>
  <si>
    <t>Perthshire</t>
  </si>
  <si>
    <t>KBR (NYSE: KBR) announced that it has been chosen to provide engineering services for a pilot algal biofuels plant in Queensland,</t>
  </si>
  <si>
    <t>Oxford Catalysts Group and SGC Energia announced that it has completing construction of its biomass-to-liquids (BTL) demonstration plant in Gussing.</t>
  </si>
  <si>
    <t>Oxford Catalysts</t>
  </si>
  <si>
    <t>Gussing</t>
  </si>
  <si>
    <t>Austria</t>
  </si>
  <si>
    <t>FT microchannel reactor</t>
  </si>
  <si>
    <t>Woodchips</t>
  </si>
  <si>
    <t>Aquatic Energy</t>
  </si>
  <si>
    <t>12 acre algae  demonstration facility, and addition of key science and advisory staff.</t>
  </si>
  <si>
    <t>Five French partners and Uhde have launched BioTfueL, a $155.1 million project that uses the Fischer-Tropsch process to convert torrified wood biomass into drop-in renewable fuels. The group will launch two pilot projects in France, that will commence operation in 2012.</t>
  </si>
  <si>
    <t>Trenton Fuel Works</t>
  </si>
  <si>
    <t>Trenton</t>
  </si>
  <si>
    <t>New Jersey</t>
  </si>
  <si>
    <t>Blairstown</t>
  </si>
  <si>
    <t>ThermoChem Recovery International (TRI) announced in April 2010 that it had recently surpassed 1,000 hours of integrated operation of its state-of-the-art biomass-to-liquids process demonstration unit (PDU) in Durham, North Carolina.</t>
  </si>
  <si>
    <t>1.3 Mgy Quebec open 10 Mgy Alberta 2011 (est); 2nd project in Mississippi est 10 Mgy and estimated 2013 open, received $50MM DOE grant in 2009</t>
  </si>
  <si>
    <t>The project is utilizing seawater from a Mar de Plata industrial cooling process and is projected to yield 856 gallons of algal oil per acre (8000 liters per hectare).The project, which commenced in 2008, is using flocculation and centrifuges for algae extraction and said it was using an undisclosed algal strain adapted for local conditions.</t>
  </si>
  <si>
    <t>Praj MATRIX</t>
  </si>
  <si>
    <t>Pune</t>
  </si>
  <si>
    <t>India</t>
  </si>
  <si>
    <t>BioTfuel</t>
  </si>
  <si>
    <t>Argentina</t>
  </si>
  <si>
    <t>Ontario</t>
  </si>
  <si>
    <t>Algae burning/transesterifcation</t>
  </si>
  <si>
    <t>Thames River</t>
  </si>
  <si>
    <t>160,000 gpy pilot open in Butte, MT; Keyes CA plant 500,000 gallon capacity. "We are in the process of moving our existing 160,000 gallon commercial demonstration facility from Montana to California. We are awaiting a $3.2 million matching grant from the California Energy Commission before re-commissioning in California. The California facility will have expanded capacity, with the initial production comprising 500,000 gallons."</t>
  </si>
  <si>
    <t>Phycal</t>
  </si>
  <si>
    <t>When the pilot farm is fully operational by 2011, Phycal expects to produce 100,000 gallons of algal biocrude oil per year.</t>
  </si>
  <si>
    <t>Central Oahu</t>
  </si>
  <si>
    <t>Haawaii</t>
  </si>
  <si>
    <t>Algal oil extraction</t>
  </si>
  <si>
    <t>Weyland / Statoil Hydro</t>
  </si>
  <si>
    <t>Murphy Oil</t>
  </si>
  <si>
    <t>Qantas/Solena</t>
  </si>
  <si>
    <t>Pilot (estimated capacity 10K gpy) open Q2 2009; announced target is 53 Mgy commercial scale, no firm date. Lignol announced in May 2010 that it has met operability targets and has operated its pilot cellulosic ethanol plant 24 hours per day, 5 days per week in recent months.</t>
  </si>
  <si>
    <t>Naturally Scientific</t>
  </si>
  <si>
    <t>China</t>
  </si>
  <si>
    <t>Plant cell culture</t>
  </si>
  <si>
    <t>ClearFuels has announced itas first commercial project in TN for about 20MGPY renewable diesel from woodwaste to be operational in 2014</t>
  </si>
  <si>
    <t>BP and Dupont have been in joint R&amp;D for 7 years, and the last five focused on biobutanol; The UK demonstration plant commissions in Q3 2010. Entering the US market and be commercially viable in late 2012 and early 2013, and Brazil in 2013. Volumes are Digest estimates based on retrofits of 100 Mgy ethanol plants to 80 Mgy of butanol.</t>
  </si>
  <si>
    <t>Oulu</t>
  </si>
  <si>
    <t>Ag, paper waste</t>
  </si>
  <si>
    <t>Black liquor gasification</t>
  </si>
  <si>
    <t>Fermentation</t>
  </si>
  <si>
    <t>Gasification</t>
  </si>
  <si>
    <t>Pyrolysis</t>
  </si>
  <si>
    <t>Algal fuels pilot open 2009 - capacity estimated</t>
  </si>
  <si>
    <t>Coking</t>
  </si>
  <si>
    <t>250,000 gpy YE 2009 - no timelines on commercial scale announced</t>
  </si>
  <si>
    <t>Algae oil hydrotreating</t>
  </si>
  <si>
    <t xml:space="preserve">Fulcrum </t>
  </si>
  <si>
    <t>10.5 Mgy 2012 Sierra Biofuels</t>
  </si>
  <si>
    <t xml:space="preserve">Range Fuels </t>
  </si>
  <si>
    <t>Choren</t>
  </si>
  <si>
    <t>Dynamotive</t>
  </si>
  <si>
    <t>Joule</t>
  </si>
  <si>
    <t>Virent</t>
  </si>
  <si>
    <t xml:space="preserve">IneosBIO </t>
  </si>
  <si>
    <t xml:space="preserve">Coskata </t>
  </si>
  <si>
    <t xml:space="preserve">KL Energy </t>
  </si>
  <si>
    <t xml:space="preserve">Gevo </t>
  </si>
  <si>
    <t xml:space="preserve">Terrabon </t>
  </si>
  <si>
    <t xml:space="preserve">Dynamic Fuels </t>
  </si>
  <si>
    <t xml:space="preserve">Lignol </t>
  </si>
  <si>
    <t>$17.6M pilot project by 2011 - 28.5Mgy commercial scale (no date) - partnership with Biosystems - project in South Jeolla</t>
  </si>
  <si>
    <t>Scottish Bioenergy</t>
  </si>
  <si>
    <t>NM pilot (estimated production from 20 acres)</t>
  </si>
  <si>
    <t>AltAir</t>
  </si>
  <si>
    <t>Pilot SF (10K estimate) 100K demo in FL 2010 10Mgy commercial end of 2011 (Okeechobee FL)</t>
  </si>
  <si>
    <t>North Carolina</t>
  </si>
  <si>
    <t>Hydrochloric acid</t>
  </si>
  <si>
    <t>In Massachusetts and India, Qteros and Praj Industries announced  a strategic partnership to accelerate commercialization efforts for industrial-scale cellulosic ethanol production.</t>
  </si>
  <si>
    <t>250,000 open Dec 2010; ready for commercial thereafter, no announced projects or timelines. In late 2010, ZeaChem obtained a guaranteed maximum price, under the Engineering, Procurement and Construction agreements with engineering firm Burns &amp; McDonnell, for construction of its demonstration cellulosic ethyl acetate and ethanol plant in Boardman.
The company also announced that it has secured full construction funding for the core facility.</t>
  </si>
  <si>
    <t>MSW</t>
  </si>
  <si>
    <t>In New Jersey, Trenton Fuel Works announced details of its proposed 3.87 Mgy biomass-to-fuel pilot project in Trenton, converting food, paper and yard waste Trenton Fuel Works at a facility that will cost $2 million to acquire and $65 million to retrofit and commence operations.</t>
  </si>
  <si>
    <t>Methanol/then ethanol</t>
  </si>
  <si>
    <t>Bio oil</t>
  </si>
  <si>
    <t>Bio-oil</t>
  </si>
  <si>
    <t>Columbus</t>
  </si>
  <si>
    <t>Lake County</t>
  </si>
  <si>
    <t>Indiana</t>
  </si>
  <si>
    <t>MSW</t>
  </si>
  <si>
    <t>Woodland Biofuels pilot cellulosic ethanol plant in Sarnia, Ontario. The report says that the project is scheduled to be completed by mid-2011 and will produce less than 1 Mgy</t>
  </si>
  <si>
    <t>Notes</t>
  </si>
  <si>
    <t>TMO Renewables</t>
  </si>
  <si>
    <t>Scotland</t>
  </si>
  <si>
    <t>Ashkelon</t>
  </si>
  <si>
    <t>Israel</t>
  </si>
  <si>
    <t>South San Francisco</t>
  </si>
  <si>
    <t>Durango</t>
  </si>
  <si>
    <t>Colorado</t>
  </si>
  <si>
    <t>Hameelinna</t>
  </si>
  <si>
    <t>UK</t>
  </si>
  <si>
    <t>Jennings</t>
  </si>
  <si>
    <t>Bergen</t>
  </si>
  <si>
    <t>Norway</t>
  </si>
  <si>
    <t>East London</t>
  </si>
  <si>
    <t>Middlesex</t>
  </si>
  <si>
    <t>Boardman</t>
  </si>
  <si>
    <t>Oregon</t>
  </si>
  <si>
    <t>Ashkelon pilot plant, Israel - capacity est.</t>
  </si>
  <si>
    <t>SEKAB</t>
  </si>
  <si>
    <t>Sweden pilot operating since 2004 (capacity est)</t>
  </si>
  <si>
    <t>LiveFuels</t>
  </si>
  <si>
    <t>Pilot 45-acre algae farm</t>
  </si>
  <si>
    <t xml:space="preserve">Iogen </t>
  </si>
  <si>
    <t>Q2 2010 20 Mgy Soperton, GA project.</t>
  </si>
  <si>
    <t>Sapphire Energy</t>
  </si>
  <si>
    <t>OriginOil</t>
  </si>
  <si>
    <t>Petrobras</t>
  </si>
  <si>
    <t>Powers Energy</t>
  </si>
  <si>
    <t xml:space="preserve">BlueFire Renewables </t>
  </si>
  <si>
    <t>British Airways/Solena</t>
  </si>
  <si>
    <t>Austria</t>
  </si>
  <si>
    <t xml:space="preserve">Velocys exec Jeff McDaniel  said that the company’s pilot is expected be completed by May 2011 at the latest, and the company is now focusing on execution of a demonstration project signed last February with Toyo, MODEC and Petrobras, which will be run over nine months at the Petrobras refienry in Fortaleza. </t>
  </si>
  <si>
    <t>Velocys</t>
  </si>
  <si>
    <t>Weyland plant - Ethanol pilot acid hydrolysis outside Bergen, Norway. Woody biomasss feedstock. Cooperation between Weyland and SH. Weyland commenced production of cellulosic ethanol at its pilot plant in Bergen. The plant, which was formally opened by State Secretary Per Rune Henriksen, has a 200,000 liter (53,000 gallon) annual capacity. The company said that it is evaluating a commercial scale project with a capacity up to 8 Mgy (30 million liters), in partnership with Elkem.</t>
  </si>
  <si>
    <t>Photon8</t>
  </si>
  <si>
    <t>DOE $25M grant 2009 for 25 ton/day cellulosic demo; test sites at Toledo, Sacramento as of 1/2010 "for 2 years"</t>
  </si>
  <si>
    <t>Algae</t>
  </si>
  <si>
    <t>In May 2010, Novozymes, COFCO, and oil refiner Sinopec, signed a MOU for the construction of a cellulosic ethanol demonstration plant by COFCO and Sinopec, which Novozymes will supply with enzymes.</t>
  </si>
  <si>
    <t>Greenfield Ethanol</t>
  </si>
  <si>
    <t>Chatham</t>
  </si>
  <si>
    <t>A small-scale pilot facility has been built at the Centre of Excellence to run more advanced tests once the initial laboratory trials are completed.</t>
  </si>
  <si>
    <t>Abbreviations</t>
  </si>
  <si>
    <t>Renewable drop in fuel</t>
  </si>
  <si>
    <t>Fischer-Tropsch process</t>
  </si>
  <si>
    <t>Consolidated bioprocessing</t>
  </si>
  <si>
    <t>Corn</t>
  </si>
  <si>
    <t>Tetravitae</t>
  </si>
  <si>
    <t>North Carolina</t>
  </si>
  <si>
    <t>Mixed alcohol fuels</t>
  </si>
  <si>
    <t>Maverick Biofuels announced that they are collaborating with Professional Project Services of Raleigh to develop the front-end engineering designs for a new pilot scale biorefinery in North Carolina.  Maverick Biofuels is planning to build a biorefinery to produce mixed-alcohol biofuels from biomass and municipal solid waste, which we covered on October 18th. </t>
  </si>
  <si>
    <t>Cellulosic biofuels</t>
  </si>
  <si>
    <t>Maverick Biofuels</t>
  </si>
  <si>
    <t>Geleen</t>
  </si>
  <si>
    <t>Algae.Tec's first demonstration plant is planned for The Manildra Group’s Nowra facility in NSW, along with two MOU’s to deploy the technology in China and Australia.</t>
  </si>
  <si>
    <t>Algae.Tec</t>
  </si>
  <si>
    <t>Powers Energy is waiting for permission from the state’s Department of Environmental Management to begin work on its planned $254 million MSW-to-ethanol facility in Lake County.</t>
  </si>
  <si>
    <t>The company has invested $24.4 million in its 68 tons per day facility, which also functions as a development and marketing centre for testing customer-sourced raw materials, and for producing sample batches of bioethanol, biochemicals, and papermaking fibers. Chempolis has signed a $73 million license and EPC agreement with Tianjin Jiuqian Paper Co Ltd. to supply three formico biorefineries, each capable of producing 100,000 t/a of bleached wheat straw pulp. The new plants are scheduled to start up in 2012-2013. The DIgest estimates that half of tonnage will be used for fuel production.</t>
  </si>
  <si>
    <t>ThermoChem Recovery (TRI)</t>
  </si>
  <si>
    <t>BTL - syngas</t>
  </si>
  <si>
    <t>Biodiesel</t>
  </si>
  <si>
    <t>AH</t>
  </si>
  <si>
    <t>BLG</t>
  </si>
  <si>
    <t>BioDME</t>
  </si>
  <si>
    <t>FT</t>
  </si>
  <si>
    <t>BioProcess Algae</t>
  </si>
  <si>
    <t>Ensyn</t>
  </si>
  <si>
    <t>Green Star Products</t>
  </si>
  <si>
    <t>MBD Energy</t>
  </si>
  <si>
    <t>25 Mgy Project Liberty (Emmetsburg, IA), no announced month. Company's 2022 goals: 1 billion gallons through added capacity at POET’s existing network of 26 corn ethanol plants. 1.4 billion gallons through licensing of the POET technology to other existing corn ethanol producers. 1.1 billion gallons based on new feedstocks sourced through POET Biomass and through joint ventures, using wheat straw, switchgrass and municipal waste as feedstocks.</t>
  </si>
  <si>
    <t>Corn stover, switchgrass, MSW, wheat straw</t>
  </si>
  <si>
    <t>Algae fermentation</t>
  </si>
  <si>
    <t>Hydroprocessing</t>
  </si>
  <si>
    <t>RDIF</t>
  </si>
  <si>
    <t>CBP</t>
  </si>
  <si>
    <t>Algae transesterification</t>
  </si>
  <si>
    <t>The Iowa Power Fund Board has approved terms for a $9 million grant from the Iowa Power Fund, combined with over $226 million in matching funds by Dupont Danisco Cellulosic Ethanol, for a total project cost of over $235 million. The biorefinery will be capable of producing 25 million gallons of cellulosic ethanol per year, using corn stover as a feedstock.</t>
  </si>
  <si>
    <t>The project, managed by the DOE's National Energy Technology Laboratory, will capture CO2 from the exhaust stacks of the Hopewell caprolactam facility and deliver it in a controlled and efficient process to a pond near the plant, where algae will be grown using automated control systems from Honeywell Process Solutions and technology developed by New Zealand's Aquaflow Bionomic. The project will also support the independent evaluation of the use of RTP rapid thermal processing technology from Envergent Technologies, a joint venture between UOP and Ensyn Corp.</t>
  </si>
  <si>
    <t>Buckeye Technologies/University of Florida</t>
  </si>
  <si>
    <t>Perry</t>
  </si>
  <si>
    <t>Fiberight</t>
  </si>
  <si>
    <t>Netherlands</t>
  </si>
  <si>
    <t>Furanics</t>
  </si>
  <si>
    <t>Catalysis</t>
  </si>
  <si>
    <t>Helios Scientific announced a demonstration-scale cellulosic ethanol project in Curwensville that will produce 30,000 gallons of ethanol per year from one ton of waste material per day.</t>
  </si>
  <si>
    <t>Helios</t>
  </si>
  <si>
    <t>Curwensville</t>
  </si>
  <si>
    <t>Pennsylvania</t>
  </si>
  <si>
    <t>Illinois</t>
  </si>
  <si>
    <t>Location</t>
  </si>
  <si>
    <t>Project Details</t>
  </si>
  <si>
    <t>Project Notes</t>
  </si>
  <si>
    <t>Project</t>
  </si>
  <si>
    <t>Chempolis</t>
  </si>
  <si>
    <t>Chemrec - commercial</t>
  </si>
  <si>
    <t>Chemrec - demonstration</t>
  </si>
  <si>
    <t>Chemrec opened it pilot BioDME plant at the Smurfit Kappa paper mill in Piteå, Sweden. This pilot plant is part of the BioDME project where the production of BioDME and its use in heavy trucks is demonstrated.</t>
  </si>
  <si>
    <t>The European Union approved the SEK 500 million (€55 million, $75 million) R&amp;D grant  towards the industrial scale demonstration biofuels plant based on Chemrec’s gasification technology at the Domsjö Fabriker biorefinery in Örnsköldsvik, Sweden. The plant will produce bioDME using forest harvest residues as energy feedstock. The plant will be based on the Chemrec black liquor gasification technology combined with advanced technology for fuels production. The project investment cost is estimated at approximately SEK 3 billion for a production capacity of 140 000 ton biomethanol or 100 000 ton bioDME per year.</t>
  </si>
  <si>
    <t>Örnsköldsvik</t>
  </si>
  <si>
    <t>INEOS Bio’s biorefinery will have the capacity to produce 8 million gallons of ethanol and 6 megawatts (gross) of electricity per year—of which approximately two megawatts will be exported to the local community. This renewable electricity will be able to power approximately 1,400 homes. Located at a former citrus processing plant site in Vero Beach, Florida, the BioEnergy Center will provide 380 direct and indirect jobs (including 175 construction jobs) over the next two years and 50 full-time jobs in Indian River County. The project is expected to commence operation in 2012.</t>
  </si>
  <si>
    <t>Amyris - pilot</t>
  </si>
  <si>
    <t>Amyris - 1st commercial</t>
  </si>
  <si>
    <t>Amyris - 2nd commercial</t>
  </si>
  <si>
    <t>Paracicaba</t>
  </si>
  <si>
    <t>Brazil</t>
  </si>
  <si>
    <t>Sao Paulo</t>
  </si>
  <si>
    <t>Campinas</t>
  </si>
  <si>
    <t>Amyris announced today that it has completed multiple runs of its fermentation process using its engineered yeast to produce renewable farnesene, in 100,000 and 200,000 liter capacity fermentors. These runs were completed through contract manufacturing operations in North America and Europe. The results of these fermentation runs, including yields, were consistent with previous runs at smaller scale. Amyris expects to commence commercial production of Biofene in the second quarter of 2011 and ramp production through manufacturing arrangements with entities including Biomin and Tate &amp; Lyle.</t>
  </si>
  <si>
    <t>Algenol - first commercial</t>
  </si>
  <si>
    <t>Algenol - demonstration farm</t>
  </si>
  <si>
    <t>Ft Myers</t>
  </si>
  <si>
    <t>100,000 gpy 2012 Dow project now moved to Ft Myers</t>
  </si>
  <si>
    <t>“For example, in the nutrition market, we recently entered into a 50/50 joint venture with Roquette Frères, S.A. (Roquette), one of the largest global starch and starch-derivatives companies, with the goal of jointly developing, producing and marketing nutrition products worldwide. Roquette has agreed to provide all capital expenditures and working capital required to produce nutrition products for the joint venture (Solazyme Roquette Nutritionals, or the JV). Subject to approval of the board of directors of the JV, Roquette has also agreed to fund an approximately 50,000 metric ton per year facility that is expected to be sited at a Roquette wet mill and owned by the JV.</t>
  </si>
  <si>
    <t>Solazyme - small commercial</t>
  </si>
  <si>
    <t xml:space="preserve">Capacity is estimated. In the fuels and chemicals markets, Solazyme plans to launch a commercial facility in 2013 and additional commercial capacity in 2014 and 2015. </t>
  </si>
  <si>
    <t>Solazyme - first commercial (Roquette)</t>
  </si>
  <si>
    <t>Solazyme - 2nd commercial (Brazil)</t>
  </si>
  <si>
    <t>in December 2010, we signed a non-binding letter of intent with one of the largest sugarcane processing companies in Brazil to form a joint venture and co-locate oil production at one or more of their sugarcane mills, which we believe would provide sufficient sugarcane crush to support manufacturing capacity of over 400,000 metric tons of oil per year.”</t>
  </si>
  <si>
    <t>LanzaTech, Baosteel Group Corporation, and the Chinese Academy of Sciences (CAS) have launched the construction of a plant that will use LanzaTech’s gas fermentation technology for the production of fuel ethanol from steel mill off-gases. Last month, LanzaTech and Baosteel signed a joint venture agreement that will see the construction of a 100,000 gallon a year demo plant, with the intention of quickly scaling the model again for the first commercial plant in China.</t>
  </si>
  <si>
    <t>BaoSteel</t>
  </si>
  <si>
    <t>BARD</t>
  </si>
  <si>
    <t>Augusta</t>
  </si>
  <si>
    <t>Ground breaking for the new algae production plant is set for May 9, 2011 at a 200,000 square foot facility on Dixon Airline Road in Augusta, Georgia. BARD will develop the site to accommodate a 10-million gallon—expandable to 100 million gallons per year capacity of algae oil production. Plans are to begin implementing the first module of BARD’s proprietary algae production system on June 14, 2011.</t>
  </si>
  <si>
    <t>KiOR - demonstration</t>
  </si>
  <si>
    <t>KiOR - 1st commercial</t>
  </si>
  <si>
    <t>KiOR - 2nd commercial</t>
  </si>
  <si>
    <t>KiOR - 3rd commercial</t>
  </si>
  <si>
    <t>KiOR - 4th commercial</t>
  </si>
  <si>
    <t xml:space="preserve"> </t>
  </si>
  <si>
    <t>Aurora Algae - pilot</t>
  </si>
  <si>
    <t>Karratha</t>
  </si>
  <si>
    <t>WA</t>
  </si>
  <si>
    <t>Alabama</t>
  </si>
  <si>
    <t>The company will officially open its six-pond demonstration facility in Kurrantha, Western Australia on May 4th, and will be up to full production at the site (15 tonnes of biomass per month) within 30 days of the opening.</t>
  </si>
  <si>
    <t>Aurora Algae - demonstration</t>
  </si>
  <si>
    <t>Under the Cobalt-API agreement, the companies will integrate Cobalt’s patent pending continuous fermentation and distillation technology into American Process’s Alpena Biorefinery, currently under construction in Alpena, Michigan. Slated to begin ethanol production in early 2012 with a switch to biobutanol in April 2012, the API Alpena Biorefinery will produce 470,000 gallons of biobutanol annually, which will be pre-sold to chemical industry partners.</t>
  </si>
  <si>
    <t>Michigan</t>
  </si>
  <si>
    <t>Cobalt -pilot</t>
  </si>
  <si>
    <t>See American Process</t>
  </si>
  <si>
    <t xml:space="preserve">The pilot plant become operational in April 2011.  Avantium is collaborating with industrial partners such as NatureWorks (a subsidiary of Cargill) and Teijin Aramid to develop novel materials on basis of its YXY building blocks. </t>
  </si>
  <si>
    <t>Green Plains Renewable Energy and BioProcess Algae opened their Phase II of the Grower Harvester algae project at Green Plains’ Shenandoah, Iowa ethanol plant.</t>
  </si>
  <si>
    <t>Chemtex</t>
  </si>
  <si>
    <t>Italy’s Chemtex will be breaking ground April 12 on a “small commercial” scale cellulosic ethanol plant that will produce 40,000 tonnes (12 million gallons) of cellulosic ethanol, fermenting both C5 and C6 sugars, from 180,000 tons of biomass.</t>
  </si>
  <si>
    <t>Italy</t>
  </si>
  <si>
    <t>Mixed biomass</t>
  </si>
  <si>
    <t>Sud-Chemie</t>
  </si>
  <si>
    <t>demonstration plant will completed this year. In their concept, process integrated enzyme production – that is, using a few percent of the carbon for enzyme production. The 300,000-600,000 gallon per year demonstration will open by the end of 2011, and the company is reporting “very active” partner discussions ongoing for the first commercial plant.</t>
  </si>
  <si>
    <t>BioGasol</t>
  </si>
  <si>
    <t>Muradel</t>
  </si>
  <si>
    <t xml:space="preserve">Muradel project at Kurratha, Western Australia, which received more than $3 million in funding from the Australian government and other sources, and has completed construction of its pilot. </t>
  </si>
  <si>
    <t>Building a demonstration of its cellulosic ethanol technology, an 8X scale up from the pilot, based on processing 4 tons per hour of biomass, complete this year. The project key? C5 fermentation. The Biogasol technology for C5 conversion will not be included in the demonstratino project at launch, but has successfully passed through the 250 liter reactor stage and is progressing through scale up.</t>
  </si>
  <si>
    <t>Ballerup</t>
  </si>
  <si>
    <t>Core BioFuels announced plans to build a $100 million 92 octane biogasoline plant that will employ 40-50 people and begin operations by the end of 2012. The plant will use new technology to turn wood chips into ethanol using gasification and catalytic reactors.  Technology for gasification of wood chips for co-generation is not new, but it has now been combined with catalytic reactors used in petrochemical refining to produce liquid fuel.</t>
  </si>
  <si>
    <t>Dupont-BAL</t>
  </si>
  <si>
    <t>Macroalgae</t>
  </si>
  <si>
    <t>Capacity estimated. US-based Advanced Research Projects Administration Energy  announced in Spring 2010 to fund a DuPont/BAL macroalgae project  aimed at supplying biobutanol  to be marketed by Butamax, the BP-DuPont JV</t>
  </si>
  <si>
    <t>Primus Green Energy</t>
  </si>
  <si>
    <t xml:space="preserve">In New Jersey, Primus Green Energy is reporting that it has developed a technique to turn agricultural biomass into 93 octane gasoline for both industry and vehicles.  Primus President, Dr. Yom-Tov Samia, states, “Primus GE can produce 2,000 gallons of biofuel at its pilot facility.”  Primus is the U.S. based subsidiary of Israel Corporation’s IC Green Energy.  </t>
  </si>
  <si>
    <t>Diamond Green</t>
  </si>
  <si>
    <t>Norco</t>
  </si>
  <si>
    <t>Animal residue</t>
  </si>
  <si>
    <t>U.S. Energy Secretary Steven Chu announced the offer of a conditional commitment to Diamond Green Diesel, LLC, the proposed joint venture between Valero Energy Corporation and Darling International Inc., for a $241 million loan guarantee.  The loan guarantee will support the construction of a 137-million gallon per year renewable diesel facility in Norco, Louisiana, about 20 miles west of New Orleans.  Valero Energy Corporation plans to direct the design, construction and operation of the project and market all of its output, while Darling International Inc. will supply feedstock to the project.</t>
  </si>
  <si>
    <r>
      <rPr>
        <b/>
        <sz val="12"/>
        <rFont val="Arial"/>
        <family val="0"/>
      </rPr>
      <t>Boldface</t>
    </r>
    <r>
      <rPr>
        <sz val="12"/>
        <rFont val="Arial"/>
        <family val="0"/>
      </rPr>
      <t xml:space="preserve"> indicates project data is new, or revised since last release</t>
    </r>
  </si>
  <si>
    <t>Borregaard</t>
  </si>
  <si>
    <t>Sarpsborg</t>
  </si>
  <si>
    <t>Mixed cellulosic residue</t>
  </si>
  <si>
    <t>Borregaard has received $9.87 million in funding from Innovation Norway’s environmental technology program towards the construction of its (400 cubic meter) cellulosic ethanol pilot. The pilot is expected to cost $22.18 million, and will commence construction in the first half of 2011</t>
  </si>
  <si>
    <t>Mascoma - pilot/demo</t>
  </si>
  <si>
    <t>Mascoma - 1st commercial</t>
  </si>
  <si>
    <t>Kinross</t>
  </si>
  <si>
    <t>Hardwood</t>
  </si>
  <si>
    <t>Production Capacity (millions of gallons per year)</t>
  </si>
  <si>
    <t>Herfindahl share</t>
  </si>
  <si>
    <t>Square</t>
  </si>
  <si>
    <t>BlueFire Renewables pilot</t>
  </si>
  <si>
    <t>BlueFire Renewables first commercial</t>
  </si>
  <si>
    <t>Lancaster CA plant is 3.9 Mgy; additional project in MS in 19 Mgy - est opening in 2013 - added EPC, offtake and feedstocks contracts in recent months</t>
  </si>
  <si>
    <t>Fulton</t>
  </si>
  <si>
    <t>Mississippi</t>
  </si>
  <si>
    <t>Fulton, MS in 19 Mgy - est opening in 2013 - added EPC, offtake and feedstocks contracts in recent months</t>
  </si>
  <si>
    <t>BP Biofuels / Vercipia - pilot</t>
  </si>
  <si>
    <t>BP Biofuels / Vercipia - 1st commercial</t>
  </si>
  <si>
    <t>BP Biofuels / Vercipia - 2nd commercial</t>
  </si>
  <si>
    <t>Highlands Cty</t>
  </si>
  <si>
    <t>Miscanthus</t>
  </si>
  <si>
    <t>1.4 Mgy open now</t>
  </si>
  <si>
    <t>36 Mgy will open 2013 or 2014.</t>
  </si>
  <si>
    <t>BP and Dupont have been in joint R&amp;D for 7 years, and the last five focused on biobutanol; The UK demonstration plant commissions in Q3 2010. Volumes are Digest estimates based on retrofits of 100Mgy ethanol plants to biobutanol</t>
  </si>
  <si>
    <t>Butamax -demo</t>
  </si>
  <si>
    <t>Butamax - 1st commercial</t>
  </si>
  <si>
    <t>Butamax - 2nd commercial</t>
  </si>
  <si>
    <t>Cobalt - demonstration</t>
  </si>
  <si>
    <t>Coskata - pilot</t>
  </si>
  <si>
    <t>Hoover</t>
  </si>
  <si>
    <t>Abengoa - pilot</t>
  </si>
  <si>
    <t>Abengoa -first commercial</t>
  </si>
  <si>
    <t>Abengoa -second commercial</t>
  </si>
  <si>
    <t>Enerkem - pilot</t>
  </si>
  <si>
    <t>Enerkem - 1st commercial</t>
  </si>
  <si>
    <t>Enerkem - 2nd commercial</t>
  </si>
  <si>
    <t>Pontotoc</t>
  </si>
  <si>
    <t>Edmonton</t>
  </si>
  <si>
    <t>Alberta</t>
  </si>
  <si>
    <t>Gevo - demo</t>
  </si>
  <si>
    <t>Gevo - 2nd commercial</t>
  </si>
  <si>
    <t>Gevo - 4th commercial</t>
  </si>
  <si>
    <t>Gevo - 5th commercial</t>
  </si>
  <si>
    <t>Gevo - 3rd commercial</t>
  </si>
  <si>
    <t>Gevo - 1st commercial</t>
  </si>
  <si>
    <t>Luverne</t>
  </si>
  <si>
    <t>Minnesota</t>
  </si>
  <si>
    <t>Inbicon  - demo</t>
  </si>
  <si>
    <t>Inbicon  - first commercial</t>
  </si>
  <si>
    <t>Iogen - demo</t>
  </si>
  <si>
    <t>Manitoba</t>
  </si>
  <si>
    <t>Joule - pilot</t>
  </si>
  <si>
    <t>Joule - demonstration</t>
  </si>
  <si>
    <t>LS9 - 2nd commercial - Brazil</t>
  </si>
  <si>
    <t>LS9 demonstration -Florida</t>
  </si>
  <si>
    <t>LS9 - pilot - California</t>
  </si>
  <si>
    <t>Naturally Scientific - demo</t>
  </si>
  <si>
    <t>POET - demonstration - South Dakota</t>
  </si>
  <si>
    <t>POET - 1st commercial - Iowa</t>
  </si>
  <si>
    <t>Solena/British Airways</t>
  </si>
  <si>
    <t>Solena/Qantas</t>
  </si>
  <si>
    <t>Solena/SAS</t>
  </si>
  <si>
    <t>Arlanda</t>
  </si>
  <si>
    <t>Terrabon - pilot</t>
  </si>
  <si>
    <t>Terrabon - 1st commercial</t>
  </si>
  <si>
    <t>Terrabon - demonstration</t>
  </si>
  <si>
    <t>ZeaChem - pilot</t>
  </si>
  <si>
    <t>ZeaChem - demo</t>
  </si>
  <si>
    <t>Q4 2011 completion. In late 2010, ZeaChem obtained a guaranteed maximum price, under the Engineering, Procurement and Construction agreements with engineering firm Burns &amp; McDonnell, for construction of its demonstration cellulosic ethyl acetate and ethanol plant in Boardman.
The company also announced that it has secured full construction funding for the core facility.</t>
  </si>
  <si>
    <t>Currently shut down</t>
  </si>
  <si>
    <t>Chems</t>
  </si>
  <si>
    <t>Advanced fermentation</t>
  </si>
  <si>
    <t xml:space="preserve">BioAmber Inc., a developer of bio-based succinic acid, has raised $45 million dollars in a Series B financing that will accelerate the commercialization of succinic acid and modified PBS (polybutylene succinate, a renewable, biodegradable polymer). The round was led by NAXOS Capital Partners and included Mitsui &amp; Co, Sofinnova Partners, and the Cliffton Group. Proceeds will fund ongoing development work in the field of succinic acid, including the second generation organism being developed with Cargill, the technology licensed from DuPont that converts succinic acid to 1,4-butanediol (BDO). </t>
  </si>
  <si>
    <t>Advanced Biofuels &amp; Chemicals Project Database</t>
  </si>
  <si>
    <t>BioAmber, a next-generation chemicals company, and Mitsui &amp; Co., a leading global trading company, have partnered to build and operate the previously announced manufacturing facility in Sarnia, Ontario, Canada. The initial phase of the facility is expected to have production capacity of 17,000 metric tons of biosuccinic acid and commence commercial production in 2013. The partners intend to subsequently expand capacity and produce 35,000 metric tons of succinic acid and 23,000 metric tons of 1,4 butanediol (BDO) on the site. Bioamber and Mitsui also intend to jointly build and operate two additional facilities that, together with Sarnia, will have a total cumulative capacity of 165,000 tons of succinic acid and 123,000 tons of BDO. BioAmber will be the majority shareholder in the plants.</t>
  </si>
  <si>
    <t>BioAmber and Mitsui plan to build and operate a second plant in Thailand, which is projected to come on line in 2014. The partners are currently undertaking a feasibility study for the Thailand plant with PTT MCC Biochem Company Limited, a joint venture established between Mitsubishi Chemical Corporation and PTT Public Company Limited. BioAmber and Mitsui &amp; Co. also plan to build and operate a third plant, located in either North America or Brazil, which will be similar in size to the Thailand project.</t>
  </si>
  <si>
    <t>Fuel/Chem</t>
  </si>
  <si>
    <t>Succinic acid/ BDO</t>
  </si>
  <si>
    <t>BioAmber - pilot</t>
  </si>
  <si>
    <t>BioAmber - 3rd commercial - Thailand</t>
  </si>
  <si>
    <t>BioAmber - 4th commercial - NAM or Brazil</t>
  </si>
  <si>
    <t>BioAmber - 2nd commercial - Ontario</t>
  </si>
  <si>
    <t>BioAmber - 1st commercial - France (toll)</t>
  </si>
  <si>
    <t>Thailand</t>
  </si>
  <si>
    <t>Moema</t>
  </si>
  <si>
    <t>Cellana</t>
  </si>
  <si>
    <t>Kona</t>
  </si>
  <si>
    <t>Cellana LLC is positioned to be the first algae company to ramp up to commercial deployment for a biofuel application in the state. The company says it is growing algae strains capable of producing up to 60 tons of biomass containing 3,800 gallons of algal oil per acre per year.</t>
  </si>
  <si>
    <t>EdeniQ - pilot</t>
  </si>
  <si>
    <t>EdeniQ - demonstration (with Logos)</t>
  </si>
  <si>
    <t>Visalia</t>
  </si>
  <si>
    <t>The plant is expected to be operational in the first quarter of 2012. EdeniQ’s proprietary Cellunator technology mechanically breaks down any variety of biomass. Following the Cellunator, the process uses a proprietary enzyme cocktail to convert the biomass into sugars, which are fermented into ethanol.</t>
  </si>
  <si>
    <t>Joule - 1st commercial</t>
  </si>
  <si>
    <t>Lea County</t>
  </si>
  <si>
    <t>Solar conversion</t>
  </si>
  <si>
    <t>Demonstration opens summer 2012 in Texas - volume estimated by the Digest based on acreage</t>
  </si>
  <si>
    <t>Plant opening date and capacity are Digest estamtes - baed on 15K gall/ acre and 5000 acres</t>
  </si>
  <si>
    <t>TMO Renewables - pilot</t>
  </si>
  <si>
    <t>TMO Renewables - COFCO/CNOOC - 1st commercial</t>
  </si>
  <si>
    <t>TMO will also embark on a joint testing program with CNOOC New Energy Investment Co, a wholly owned subsidiary of the China National Offshore Oil Corporation (CNOOC), one of the largest state-owned oil companies, and the largest offshore oil and gas producer in China.  Again focusing on the manufacture of ethanol from cassava residue and cassava stalk, the aim is to develop an integrated 1g and 2g 180,000 ton plant that CNOOC has applied to build in Nanning, Guangxi province. </t>
  </si>
  <si>
    <t>The plant will blend ethanol produced from municipal solid waste with diesel fuel imported from Malaysia and/or Indonesia along with AJGH’s proprietary catalyst. The final biodiesel product will contain 40 percent alcohol, much higher than the industry standard 10-20%.</t>
  </si>
  <si>
    <t>American Jianye Greentech</t>
  </si>
  <si>
    <t>Xiangzhou</t>
  </si>
  <si>
    <t>Guangxi</t>
  </si>
  <si>
    <t>Cellulosic biofuels</t>
  </si>
  <si>
    <t>Celanese (Wison) commercial</t>
  </si>
  <si>
    <t>Volume, dates are estimated. Celanese has signed an MOU with Wison (China) Holding Co., Ltd., a Chinese synthesis gas supplier, for production of certain feedstocks used in Celanese’s advanced ethanol production process.</t>
  </si>
  <si>
    <t>Catalysis</t>
  </si>
  <si>
    <t>Syngas</t>
  </si>
  <si>
    <t>Chempolis - 1st commercial</t>
  </si>
  <si>
    <t>Chempolis Ltd and Henan Yinge Industrial Investment have established a joint venture in Luohe, Henan province, to construct a biorefinery producing 160 000 tons of non-wood papermaking fibres and biochemicals.</t>
  </si>
  <si>
    <t>Luohe</t>
  </si>
  <si>
    <t>Henan</t>
  </si>
  <si>
    <t>Chems, fibers</t>
  </si>
  <si>
    <t>Phyco</t>
  </si>
  <si>
    <t>Dafeng</t>
  </si>
  <si>
    <t>Jiangshu</t>
  </si>
  <si>
    <t>CBEL is developing projects in the Peoples Republic of China beginning with a joint venture project that is utilizing Phyco’s super trough production and harvest platform and plans rapid expansion of algae biomass projects in the PRC. CBEL is initially investing $5 million in project development and plans aggressive growth in the coming years with two projects in 2011, and a third project under negotitation.</t>
  </si>
  <si>
    <t>Green Biologics</t>
  </si>
  <si>
    <t>Volumes, dates are estimated. The UK’s Green Biologics has signed $15 million in deals with Guangxi Jinyuan Biochemical and Lianyungang Union of Chemicals to use its fermentation technology in the production of biobutanol.</t>
  </si>
  <si>
    <t>Guagngxi</t>
  </si>
  <si>
    <t>Verdezyne</t>
  </si>
  <si>
    <t>San Diego</t>
  </si>
  <si>
    <t>Adipic acid</t>
  </si>
  <si>
    <t>BP and Dutch chemicals company DSM have invested an un-disclosed amount in Carlsbad-based Verdezyne to fund the company’s start-up operations during the next two years as well as to help it build pilot plants that will produce both ethanol and adipic acid from cellulosic feedstocks.</t>
  </si>
  <si>
    <t>DSM</t>
  </si>
  <si>
    <t>Cassano Spinola</t>
  </si>
  <si>
    <t>Succinic acid</t>
  </si>
  <si>
    <t>With a capacity of about 10 kilotons per year, the plant will be Europe’s largest bio-based succinic acid facility. It is expected to come on stream in H2 2012 and will be built on the premises of Roquette in Cassano Spinola (Italy). Financial details of the investment will not be disclosed.</t>
  </si>
  <si>
    <t>Lesterm</t>
  </si>
  <si>
    <t>Early 2010 DSM and Roquette opened a demonstration plant in Lestrem (France), which has been running at full capacity. In 2010 DSM and Roquette also announced their intention to establish a joint venture (which will be carrying out business under the name Reverdia) for their cooperation, subject to regulatory approval.</t>
  </si>
  <si>
    <t>Elevance Renewable Sciences</t>
  </si>
  <si>
    <t>The company has acquired the Delta BioFuels facility (former capacity 80 million gallons), and will invest more than $225 million in converting the facility to an integrated biorefinery and derivatives operation. The project, which will create 165 full-time jobs over the next five years, in addition to 300 construction jobs, is located in Natchez.</t>
  </si>
  <si>
    <t>Ag waste</t>
  </si>
  <si>
    <t>Natchez</t>
  </si>
  <si>
    <t>Genomatica - 1st commercial</t>
  </si>
  <si>
    <t>BioBDO</t>
  </si>
  <si>
    <t>Asia</t>
  </si>
  <si>
    <t>Novamont. In June 2011, we signed a non-binding letter of intent with Novamont S.p.A., or Novamont, regarding a proposed joint venture for the commercial-scale production of BDO using our process technology at a Novamont industrial plant to be converted for such purpose. This letter of intent contemplates our first commercial-scale BDO plant, to be located in Italy, with a capacity of approximately 35 million pounds per year to begin production by the end of 2012. According to the letter of intent, Novamont will provide all construction capital and consume all product off-take for captive use.</t>
  </si>
  <si>
    <t>Tate &amp; Lyle. In March 2011, we entered into a joint development agreement with Tate &amp; Lyle Ingredients Americas, Inc., or Tate &amp; Lyle, to jointly scale up the production of BDO from dextrose sugar feedstocks in North America. Under this agreement, we are jointly operating a plant at demonstration scale, with the potential for commercial-scale production in North America pursuant to a contemplated joint venture agreement. Tate &amp; Lyle will supply dextrose sugar feedstock for the initial commercial-scale plant in North America. The agreement may be terminated by Tate &amp; Lyle if we have not elected to proceed to the second phase consisting of demonstration-scale manufacturing by March 2012 or if we have not elected to proceed to the third phase consisting of commercial-scale BDO production by September 2013.</t>
  </si>
  <si>
    <t>Genomatica - 2nd commercial</t>
  </si>
  <si>
    <t>Genomatica - 3rd commercial</t>
  </si>
  <si>
    <t>Mitsubishi Chemical. In April 2011, we entered into a non-binding memorandum of understanding with Mitsubishi Chemical Corporation, or Mitsubishi Chemical, pursuant to which we agreed in principle to a joint venture in Asia for the production of BDO using our process technology and a possible research and development collaboration for other target chemicals.</t>
  </si>
  <si>
    <t>Redfield</t>
  </si>
  <si>
    <t>South Dakota</t>
  </si>
  <si>
    <t>In California, Solena Fuels expects to put in its planning application with the City of Gilroy for construction of its first biojet facility sometime within the coming year. The company says it still has a lot of development work to do on details and consultations with the community before it asks for permission to build the 16 million gallon per year, $350 million facility.</t>
  </si>
  <si>
    <t>Novomont</t>
  </si>
  <si>
    <t>Volumes are estimated. In Italy, Polimeri Europa and Novamont announced a new 50-50 joint venture, Matrìca, which will design, build and manage a  bio-based chemical complex in Porto Torres, at a cost of $700 million.  The complex will consist of seven new plants using oil feedstock for the production of bio-plastics, bio-lubricants and bio-additives for elastomers, and a research center.</t>
  </si>
  <si>
    <t>Western Australia</t>
  </si>
  <si>
    <t>Volumes are estimated. In Australia, Virgin Australia announced that it has partnered with Renewable Oil Corporation, Dynamotive and Future Farm Industries Co-operative Research Centre (FFI CRC) to develop a sustainable aviation biofuel that also has benefits for the Australian farming community and the environment. The partnership brings together companies with special expertise in growing, harvesting and processing eucalyptus tree feedstock into aviation fuel to support the development of a full scale commercial plant in Western Australia. The consortium is currently finalising plans for a demonstration unit that will make bio-fuels for testing, certification and public trials. The demonstration unit is intended to be operational in 2012, followed by the construction of a commercial-scale plant, which could be operational as early as 2014.</t>
  </si>
  <si>
    <t>In Brazil, Bloomberg is reporting that LS9 is planning a renewable diesel and chemicals facility with up to 200 million gallons in capacity, using sugar cane as a feedstock. CEO Ed Dineen told Bloomberg that another option under consideration is a chemicals-only 75 million gallon plant. Location and timing of the project was not disclosed, and Dineen said that the company was still in the development stage of its plans, which could further alter the project’s scope.</t>
  </si>
  <si>
    <t>In North Carolina, Sampson County is in competition with Wayne County for attracting Chemtex for a 20 MGy, energy grass cellulosic ethanol plant.  Sampson Co. will offer 166 acres with performance-based incentives package, while Wayne Co. is offering a site at no cost. Chemtex is anticipating selection by the USDA Agriculture BioRefinery Loam Program in September, which would then be followed by permitting in November with construction to start in July 2012 and operations being anticipated to start in January of 2014.</t>
  </si>
  <si>
    <t>In California, Solazyme and Bunge announced the formation of a joint venture focused on the production of triglyceride oils in Brazil.  The JV anticipates building a 100,000 MT renewable oil production facility located at a Bunge owned sugar cane mill in Brazil. Engineering for the plant will begin immediately and will be funded by both parties. Upon successful completion of site-specific engineering designs and execution of final JV agreements, construction on the facility will commence, with a targeted start-up during the 2013 cane harvest.</t>
  </si>
  <si>
    <t>BioVerde</t>
  </si>
  <si>
    <t>Sorocaba</t>
  </si>
  <si>
    <t>Transesetrification</t>
  </si>
  <si>
    <t>Soy</t>
  </si>
  <si>
    <t>In Brazil, BioVerde is planning to retrofit a Sorocaba plant to produce 26MGy of biochemicals.  BioVerde is spending USD $96 million, and expects the plant to produce 400 million liters of biodiesel and 400 million liters of chemicals, such as a pesticide additive from soy feedstock.  Biochemical production is expected to start in 2013 at a rate of 26Mgy, while biodiesel production will start later this year.</t>
  </si>
  <si>
    <t>MCC Biochem</t>
  </si>
  <si>
    <t>succinic acid, polylutylene succinate</t>
  </si>
  <si>
    <t>In Thailand, PTT Group and Mitsubishi Chemical have formed a 50/50 joint venture, PTT MCC Biochem to produce both bio-succinic acid and polybutylene succinate from sugar.  Construction is planned for 2012, with production to start in late 2014.  PTT MCC expects production capacity of 20,000 tonnes of PBS and 30,000 tonnes per year.</t>
  </si>
  <si>
    <t>BASF/Purac</t>
  </si>
  <si>
    <t>Spain</t>
  </si>
  <si>
    <t>Barcelona</t>
  </si>
  <si>
    <t>In Germany, BASF and Purac have started negotiations to form a joint venture for the production of bio-based succinic acid.  The two companies have been conducting research since 2009, which has lead to a sustainable and efficient manufacturing process based on a proprietary microorganism. The two companies are looking to have a 25,000 ton fermentation plant at Purac’s site near Barcelona, Spain, by 2013.  The companies are also looking to build a plant with a 50,000 ton capacity in expectation of increasing demand for succinic acid.</t>
  </si>
  <si>
    <t>AltAir - 2nd commercial</t>
  </si>
  <si>
    <t>Bakersfield</t>
  </si>
  <si>
    <t>Renewable jet</t>
  </si>
  <si>
    <t>Hydrotreating</t>
  </si>
  <si>
    <t>In California, AltAir Fuels plans to build a biojet plant in Bakersfield that will begin producing fuel in 2012. As a result, farmers in the Central and San Joaquin valleys are being encouraged to grow 25,000 acres of camelina under the Biomass Crop Assistance Program. The five-year contracts are being offered by the US Farm Service Agency with a base-soil-rental-plus-50 percent incentive which could see farmers average $400 per acre for growing camelina. Another 25,000 acres are expected to enroll in the program for camelina growing in Washington and Montana.</t>
  </si>
  <si>
    <t>Honeywell's UOP</t>
  </si>
  <si>
    <t>In Hawaii, Honeywell’s UOP is expected to break ground at its Kapolei biomass to transportation fuels demonstration plant in Sept 2011.  The plant will be built an at existing Tesoro refinery, and was funded through a $25 million grant from the DOE. Honeywell anticipates having the plant operational by the end of 2012, and running at full capacity no later than 2014.  The purpose of the grant is to demonstrate the commercial value of integrating two commercially proven processes and conduct full life cycle analyses.</t>
  </si>
  <si>
    <t>Kaoplei</t>
  </si>
  <si>
    <t>Pennsylvania</t>
  </si>
  <si>
    <t>Primus plans to build its first commercial facility in Pennsylvania. The company will leverage the benefits of its partnerships with local farms for agricultural land and EcoTherm for biomass feedstock to support Primus’ plans for continued production scale up and operational growth. The commercial facility will have a processing capacity of 40,000 tonnes of biomass per year, thereby generating 3.2 million gallons of high-octane gasoline each year.</t>
  </si>
  <si>
    <t>In China, the first phase of COFCO Corporation’s cellulosic ethanol production line with capacity of 50,000 metric tons per year will lay a foundation in Zhaodong in December, which will launch in 2013. COFCO invested $156.7 million in the production line of cellulosic ethanol with capacity of 100,000 tons per year. The project expands upon the pilot it has been running since 2007 that produces 500 tons per year. The production cost has come down to $956 per ton from $3,134 per ton in 2006 thanks to Celic CTec2, a new product of Novozymes, can not only shorten the fermentation time, but also reduce the outcome of byproducts.</t>
  </si>
  <si>
    <t>Zhaodong</t>
  </si>
  <si>
    <t>Highlands EnviroFuels</t>
  </si>
  <si>
    <t>In Florida, Highlands EnviroFuels has completed a comprehensive economic impact study for construction and operation of its sugarcane bagasse ethanol production plant in Highlands County. The study concludes that plant will provide $51 million of GDP for the Highlands County economy and nearly $44 million in household income annually. In addition, the economic activity generated by the plant will support up to 60 full-time, high paying permanent jobs, and nearly 700 indirect and induced jobs in all sectors of the county. The study also demonstrates that the one – time construction impact will account for $47 million of GDP for Highlands County, generate more than $39 million in household income.</t>
  </si>
  <si>
    <t>Highlands County</t>
  </si>
  <si>
    <t>Cellulosic Biofuels</t>
  </si>
  <si>
    <t>So we are looking for where do we go next, and have been looking at land and future plant sites along the Gulf that would be two times the size of Highlands at 72 million gallons.</t>
  </si>
  <si>
    <t>Futurol</t>
  </si>
  <si>
    <t>Pomacle</t>
  </si>
  <si>
    <t>In France, Futurol has inaugurated its second-generation ethanol demonstration facility in Pomacle and Bazancourt using miscanthus as a feedstock. The $104.5 million project, begun in 2008 and funded with a 40% grant from the national innovation agency as well as public and private partnerships including the national agricultural research institute, is expected to produce 180,000 liters annually.</t>
  </si>
  <si>
    <t>In Brazil, ETH Bioeneergia and Amyris signed an agreement to produce biofene in Brazil.  The joint venture being established will be able to access up to two million tons of sugarcane crush capacity per year at one of ETH’s greenfield mills in Brazil for renewable chemicals and fuels.  The joint venture will be controlled by ETH, and Amyris will have exclusive marketing rights for the Biofene produced at the facility.</t>
  </si>
  <si>
    <t>Biofene</t>
  </si>
  <si>
    <t>Dates and volumes are estimated. In Brazil, ETH Bioeneergia and Amyris signed an agreement to produce biofene in Brazil.  The joint venture being established will be able to access up to two million tons of sugarcane crush capacity per year at one of ETH’s greenfield mills in Brazil for renewable chemicals and fuels.  The joint venture will be controlled by ETH, and Amyris will have exclusive marketing rights for the Biofene produced at the facility.</t>
  </si>
  <si>
    <t>Amyris - 3rd commercial</t>
  </si>
  <si>
    <t>Solazyme - small commercial (Roquette)</t>
  </si>
  <si>
    <t>Lestrem</t>
  </si>
  <si>
    <t>Bioalgostral</t>
  </si>
  <si>
    <t>In La Reunion, Bioalgostral SAS (BAO) has teamed with Germany’s IGV for delivery and establishment of an industrial plant for the production of biofuels from microalgae with a total volume of 82,000 litres in 2012. The recently commissioned facility is the result of cooperation since 2010. The first phase of the project through 2014 will focus solely on biofuel production to provide transport fuel for the island. During the second phase through 2017, the project will expand from 1ha to 5ha and will include production of products for the pharmaceutical and cosmetic industries.</t>
  </si>
  <si>
    <t>Comet Biorefining</t>
  </si>
  <si>
    <t xml:space="preserve">Volumes are estimated. In Canada, Comet Biorefining announced that it has begun fabrication of a cellulosic sugar toll processing plant to be located in Southwestern Ontario. This facility will produce cellulosic sugar on a tolling basis for current and potential Comet customers and licensees. The Comet Cellulosic Sugar Process is feedstock flexible and produces low cost cellulosic sugar using a cost effective modular process. Comet expects that the toll facility will be available for customer runs in the second quarter of 2012. </t>
  </si>
  <si>
    <t>Cellulosic sugars</t>
  </si>
  <si>
    <t>Kennesaw</t>
  </si>
  <si>
    <t>Hydrolysis</t>
  </si>
  <si>
    <t>We have the demonstration site in Kennesaw (Georgia), and we are doing 3 tons per day there.</t>
  </si>
  <si>
    <t xml:space="preserve">We have a first commercial facility announced. Based on locations with an abundance of hardwood trees, we can produce 100,000 tons of sugar on annualized basis. We can source the wood in a 75-100 mile radius, chip, ship and then convert. </t>
  </si>
  <si>
    <t>Renmatix</t>
  </si>
  <si>
    <t>Cellulosic Sugars</t>
  </si>
  <si>
    <t>Renewable Chemicals</t>
  </si>
  <si>
    <t>Cell;ulosic sugars</t>
  </si>
  <si>
    <t>Renewable chemicals</t>
  </si>
  <si>
    <t>Aemetis</t>
  </si>
  <si>
    <t>Flambeau River Biofuels</t>
  </si>
  <si>
    <t>Cellulosic Biofuel</t>
  </si>
  <si>
    <t>TerViva</t>
  </si>
  <si>
    <t>Seed oil</t>
  </si>
  <si>
    <t>From E2 Advanced Biofuels Market report</t>
  </si>
  <si>
    <t>Genahol</t>
  </si>
  <si>
    <t>Sundrop Fuels</t>
  </si>
  <si>
    <t>Virent- pilot</t>
  </si>
  <si>
    <t>Virent - first commercial</t>
  </si>
  <si>
    <t>Blue Marble Biomaterials</t>
  </si>
  <si>
    <t>Missoula</t>
  </si>
  <si>
    <t>Rivertop Renewables</t>
  </si>
  <si>
    <t>Segetis</t>
  </si>
  <si>
    <t>Metabolix</t>
  </si>
  <si>
    <t>Clinton</t>
  </si>
  <si>
    <t>Bioplastic</t>
  </si>
  <si>
    <t xml:space="preserve">Massachusetts-based bioscience company Metabolix Inc. and agri-giant Archer Daniels Midland Co. have begun producing Mirel bioplastic at their $300 million commercial facility in Clinton, Iowa, and expect to make initial deliveries to customers by May. Through their joint venture, the companies are working up to the plant's full production capacity of 110 million pounds per year, according to Metabolix. </t>
  </si>
  <si>
    <t>Blair</t>
  </si>
  <si>
    <t>Nebraska</t>
  </si>
  <si>
    <t>Biopolymers</t>
  </si>
  <si>
    <t>Over the past several years, NatureWorks has seen steady 25- to 30-percent increases in annual product demand. In the last two years, NatureWorks doubled its Ingeo supply availability by bringing online additional production capacity at its Blair, Neb., processing facility.</t>
  </si>
  <si>
    <t>NatureWorks - Nebraska</t>
  </si>
  <si>
    <t>NatureWorks - Thailand</t>
  </si>
  <si>
    <t>Capacity estimated. PTT Chemical’s investment supports NatureWorks intent to globalize its Ingeo manufacturing capability by building a new production facility in Thailand, supporting our Asian customer base and delivering on our commitment to renewable feedstock diversification. We anticipate bringing the new plant online in 2015 and expect to announce further details on this expansion later this year.”</t>
  </si>
  <si>
    <t xml:space="preserve">“Our plan is to set up a commercial biobased derivatives plant that we expect to come online in 2015, which will consume 150 million pounds of Myriant’s biobased succinic acid,” said Mr. Izutani, General Manager of Functional Materials and Fine Chemicals Department of Sojitz. </t>
  </si>
  <si>
    <t>Japan</t>
  </si>
  <si>
    <t>Myriant - pilot</t>
  </si>
  <si>
    <t>Myriant - Japan</t>
  </si>
  <si>
    <t>Myriant - IBR</t>
  </si>
  <si>
    <t>Lake Providence</t>
  </si>
  <si>
    <t>Quincy</t>
  </si>
  <si>
    <t>Massachusetts</t>
  </si>
  <si>
    <t>Release 2.0 (11/16/11)</t>
  </si>
  <si>
    <t>Coskata - first commercial</t>
  </si>
  <si>
    <t>Dupont Cellulosic Ethanol - pilot</t>
  </si>
  <si>
    <t>Nevada</t>
  </si>
  <si>
    <t>Dupont Cellulosic Ethanol -1st commercial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</si>
</sst>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
  </numFmts>
  <fonts count="5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b/>
      <sz val="10"/>
      <name val="Arial"/>
      <family val="0"/>
    </font>
    <font>
      <b/>
      <sz val="18"/>
      <name val="Arial"/>
      <family val="0"/>
    </font>
    <font>
      <sz val="8"/>
      <name val="Verdana"/>
      <family val="0"/>
    </font>
    <font>
      <b/>
      <sz val="12"/>
      <name val="Arial"/>
      <family val="0"/>
    </font>
    <font>
      <sz val="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9"/>
      <name val="Arial"/>
      <family val="0"/>
    </font>
    <font>
      <sz val="10"/>
      <color indexed="9"/>
      <name val="Arial"/>
      <family val="0"/>
    </font>
    <font>
      <sz val="12"/>
      <color indexed="9"/>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0"/>
      <name val="Arial"/>
      <family val="0"/>
    </font>
    <font>
      <sz val="10"/>
      <color theme="0"/>
      <name val="Arial"/>
      <family val="0"/>
    </font>
    <font>
      <sz val="12"/>
      <color theme="0"/>
      <name val="Arial"/>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5300"/>
        <bgColor indexed="64"/>
      </patternFill>
    </fill>
    <fill>
      <patternFill patternType="solid">
        <fgColor theme="6" tint="-0.24997000396251678"/>
        <bgColor indexed="64"/>
      </patternFill>
    </fill>
    <fill>
      <patternFill patternType="solid">
        <fgColor theme="2" tint="-0.24997000396251678"/>
        <bgColor indexed="64"/>
      </patternFill>
    </fill>
    <fill>
      <patternFill patternType="solid">
        <fgColor rgb="FFEBF1DE"/>
        <bgColor indexed="64"/>
      </patternFill>
    </fill>
    <fill>
      <patternFill patternType="solid">
        <fgColor rgb="FFFDE9D9"/>
        <bgColor indexed="64"/>
      </patternFill>
    </fill>
    <fill>
      <patternFill patternType="solid">
        <fgColor rgb="FFD8E4B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8" fillId="33" borderId="0" xfId="0" applyFont="1" applyFill="1" applyAlignment="1">
      <alignment vertical="center"/>
    </xf>
    <xf numFmtId="0" fontId="10" fillId="33" borderId="0" xfId="0" applyFont="1" applyFill="1" applyAlignment="1">
      <alignment vertical="center"/>
    </xf>
    <xf numFmtId="0" fontId="6" fillId="33" borderId="0" xfId="0" applyFont="1" applyFill="1" applyAlignment="1">
      <alignment/>
    </xf>
    <xf numFmtId="0" fontId="7" fillId="33" borderId="0" xfId="0" applyFont="1" applyFill="1" applyAlignment="1">
      <alignment/>
    </xf>
    <xf numFmtId="2" fontId="6" fillId="33" borderId="0" xfId="0" applyNumberFormat="1" applyFont="1" applyFill="1" applyBorder="1" applyAlignment="1">
      <alignment/>
    </xf>
    <xf numFmtId="0" fontId="0" fillId="33" borderId="0" xfId="0" applyFont="1" applyFill="1" applyAlignment="1">
      <alignment/>
    </xf>
    <xf numFmtId="2" fontId="6" fillId="33" borderId="0" xfId="0" applyNumberFormat="1" applyFont="1" applyFill="1" applyAlignment="1">
      <alignment/>
    </xf>
    <xf numFmtId="0" fontId="6" fillId="33" borderId="0" xfId="0" applyFont="1" applyFill="1" applyBorder="1" applyAlignment="1">
      <alignment/>
    </xf>
    <xf numFmtId="0" fontId="0" fillId="0" borderId="0" xfId="0" applyAlignment="1">
      <alignment/>
    </xf>
    <xf numFmtId="2" fontId="7" fillId="33" borderId="0" xfId="0" applyNumberFormat="1" applyFont="1" applyFill="1" applyAlignment="1">
      <alignment/>
    </xf>
    <xf numFmtId="9" fontId="6" fillId="33" borderId="0" xfId="59" applyFont="1" applyFill="1" applyAlignment="1">
      <alignment/>
    </xf>
    <xf numFmtId="9" fontId="6" fillId="33" borderId="0" xfId="59"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10" fillId="33" borderId="0" xfId="0" applyFont="1" applyFill="1" applyAlignment="1">
      <alignment/>
    </xf>
    <xf numFmtId="0" fontId="6" fillId="33" borderId="0" xfId="0" applyFont="1" applyFill="1" applyAlignment="1">
      <alignment wrapText="1"/>
    </xf>
    <xf numFmtId="49" fontId="8" fillId="33" borderId="0" xfId="0" applyNumberFormat="1" applyFont="1" applyFill="1" applyAlignment="1">
      <alignment horizontal="center" vertical="center" wrapText="1"/>
    </xf>
    <xf numFmtId="0" fontId="6" fillId="34" borderId="0" xfId="0" applyFont="1" applyFill="1" applyAlignment="1">
      <alignment/>
    </xf>
    <xf numFmtId="0" fontId="49" fillId="34" borderId="0" xfId="0" applyFont="1" applyFill="1" applyAlignment="1">
      <alignment vertical="center"/>
    </xf>
    <xf numFmtId="0" fontId="50" fillId="34" borderId="0" xfId="0" applyFont="1" applyFill="1" applyAlignment="1">
      <alignment/>
    </xf>
    <xf numFmtId="0" fontId="6" fillId="25" borderId="0" xfId="0" applyFont="1" applyFill="1" applyAlignment="1">
      <alignment/>
    </xf>
    <xf numFmtId="0" fontId="49" fillId="25" borderId="0" xfId="0" applyFont="1" applyFill="1" applyAlignment="1">
      <alignment vertical="center"/>
    </xf>
    <xf numFmtId="0" fontId="6" fillId="19" borderId="0" xfId="0" applyFont="1" applyFill="1" applyAlignment="1">
      <alignment/>
    </xf>
    <xf numFmtId="0" fontId="49" fillId="35" borderId="0" xfId="0" applyFont="1" applyFill="1" applyAlignment="1">
      <alignment vertical="center"/>
    </xf>
    <xf numFmtId="0" fontId="6" fillId="35" borderId="0" xfId="0" applyFont="1" applyFill="1" applyAlignment="1">
      <alignment/>
    </xf>
    <xf numFmtId="0" fontId="49" fillId="19" borderId="0" xfId="0" applyFont="1" applyFill="1" applyAlignment="1">
      <alignment vertical="center"/>
    </xf>
    <xf numFmtId="2" fontId="6" fillId="4" borderId="10" xfId="0" applyNumberFormat="1" applyFont="1" applyFill="1" applyBorder="1" applyAlignment="1">
      <alignment/>
    </xf>
    <xf numFmtId="2" fontId="6" fillId="4" borderId="11" xfId="0" applyNumberFormat="1" applyFont="1" applyFill="1" applyBorder="1" applyAlignment="1">
      <alignment/>
    </xf>
    <xf numFmtId="2" fontId="6" fillId="4" borderId="12" xfId="0" applyNumberFormat="1" applyFont="1" applyFill="1" applyBorder="1" applyAlignment="1">
      <alignment/>
    </xf>
    <xf numFmtId="2" fontId="6" fillId="4" borderId="13" xfId="0" applyNumberFormat="1" applyFont="1" applyFill="1" applyBorder="1" applyAlignment="1">
      <alignment/>
    </xf>
    <xf numFmtId="2" fontId="6" fillId="4" borderId="0" xfId="0" applyNumberFormat="1" applyFont="1" applyFill="1" applyBorder="1" applyAlignment="1">
      <alignment/>
    </xf>
    <xf numFmtId="2" fontId="6" fillId="4" borderId="15" xfId="0" applyNumberFormat="1" applyFont="1" applyFill="1" applyBorder="1" applyAlignment="1">
      <alignment/>
    </xf>
    <xf numFmtId="2" fontId="6" fillId="4" borderId="16" xfId="0" applyNumberFormat="1" applyFont="1" applyFill="1" applyBorder="1" applyAlignment="1">
      <alignment/>
    </xf>
    <xf numFmtId="2" fontId="6" fillId="4" borderId="17" xfId="0" applyNumberFormat="1" applyFont="1" applyFill="1" applyBorder="1" applyAlignment="1">
      <alignment/>
    </xf>
    <xf numFmtId="2" fontId="6" fillId="4" borderId="19" xfId="0" applyNumberFormat="1" applyFont="1" applyFill="1" applyBorder="1" applyAlignment="1">
      <alignment/>
    </xf>
    <xf numFmtId="2" fontId="6" fillId="7" borderId="0" xfId="0" applyNumberFormat="1" applyFont="1" applyFill="1" applyBorder="1" applyAlignment="1">
      <alignment/>
    </xf>
    <xf numFmtId="2" fontId="6" fillId="10" borderId="0" xfId="0" applyNumberFormat="1" applyFont="1" applyFill="1" applyBorder="1" applyAlignment="1">
      <alignment/>
    </xf>
    <xf numFmtId="2" fontId="6" fillId="7" borderId="10" xfId="0" applyNumberFormat="1" applyFont="1" applyFill="1" applyBorder="1" applyAlignment="1">
      <alignment/>
    </xf>
    <xf numFmtId="2" fontId="6" fillId="7" borderId="11" xfId="0" applyNumberFormat="1" applyFont="1" applyFill="1" applyBorder="1" applyAlignment="1">
      <alignment/>
    </xf>
    <xf numFmtId="2" fontId="6" fillId="7" borderId="12" xfId="0" applyNumberFormat="1" applyFont="1" applyFill="1" applyBorder="1" applyAlignment="1">
      <alignment/>
    </xf>
    <xf numFmtId="2" fontId="6" fillId="7" borderId="13" xfId="0" applyNumberFormat="1" applyFont="1" applyFill="1" applyBorder="1" applyAlignment="1">
      <alignment/>
    </xf>
    <xf numFmtId="2" fontId="6" fillId="7" borderId="15" xfId="0" applyNumberFormat="1" applyFont="1" applyFill="1" applyBorder="1" applyAlignment="1">
      <alignment/>
    </xf>
    <xf numFmtId="2" fontId="6" fillId="7" borderId="16" xfId="0" applyNumberFormat="1" applyFont="1" applyFill="1" applyBorder="1" applyAlignment="1">
      <alignment/>
    </xf>
    <xf numFmtId="2" fontId="6" fillId="7" borderId="17" xfId="0" applyNumberFormat="1" applyFont="1" applyFill="1" applyBorder="1" applyAlignment="1">
      <alignment/>
    </xf>
    <xf numFmtId="2" fontId="6" fillId="7" borderId="19" xfId="0" applyNumberFormat="1" applyFont="1" applyFill="1" applyBorder="1" applyAlignment="1">
      <alignment/>
    </xf>
    <xf numFmtId="2" fontId="6" fillId="10" borderId="10" xfId="0" applyNumberFormat="1" applyFont="1" applyFill="1" applyBorder="1" applyAlignment="1">
      <alignment/>
    </xf>
    <xf numFmtId="2" fontId="6" fillId="10" borderId="11" xfId="0" applyNumberFormat="1" applyFont="1" applyFill="1" applyBorder="1" applyAlignment="1">
      <alignment/>
    </xf>
    <xf numFmtId="2" fontId="6" fillId="10" borderId="12" xfId="0" applyNumberFormat="1" applyFont="1" applyFill="1" applyBorder="1" applyAlignment="1">
      <alignment/>
    </xf>
    <xf numFmtId="2" fontId="6" fillId="10" borderId="13" xfId="0" applyNumberFormat="1" applyFont="1" applyFill="1" applyBorder="1" applyAlignment="1">
      <alignment/>
    </xf>
    <xf numFmtId="2" fontId="6" fillId="10" borderId="15" xfId="0" applyNumberFormat="1" applyFont="1" applyFill="1" applyBorder="1" applyAlignment="1">
      <alignment/>
    </xf>
    <xf numFmtId="0" fontId="6" fillId="10" borderId="0" xfId="0" applyFont="1" applyFill="1" applyBorder="1" applyAlignment="1">
      <alignment/>
    </xf>
    <xf numFmtId="2" fontId="6" fillId="10" borderId="15" xfId="0" applyNumberFormat="1" applyFont="1" applyFill="1" applyBorder="1" applyAlignment="1">
      <alignment/>
    </xf>
    <xf numFmtId="2" fontId="6" fillId="10" borderId="16" xfId="0" applyNumberFormat="1" applyFont="1" applyFill="1" applyBorder="1" applyAlignment="1">
      <alignment/>
    </xf>
    <xf numFmtId="2" fontId="6" fillId="10" borderId="17" xfId="0" applyNumberFormat="1" applyFont="1" applyFill="1" applyBorder="1" applyAlignment="1">
      <alignment/>
    </xf>
    <xf numFmtId="2" fontId="6" fillId="10" borderId="19" xfId="0" applyNumberFormat="1" applyFont="1" applyFill="1" applyBorder="1" applyAlignment="1">
      <alignment/>
    </xf>
    <xf numFmtId="0" fontId="51" fillId="36" borderId="0" xfId="0" applyFont="1" applyFill="1" applyAlignment="1">
      <alignment vertical="center"/>
    </xf>
    <xf numFmtId="0" fontId="11" fillId="33" borderId="0" xfId="0" applyFont="1" applyFill="1" applyAlignment="1">
      <alignment/>
    </xf>
    <xf numFmtId="2" fontId="6" fillId="37" borderId="13" xfId="0" applyNumberFormat="1" applyFont="1" applyFill="1" applyBorder="1" applyAlignment="1">
      <alignment/>
    </xf>
    <xf numFmtId="2" fontId="6" fillId="37" borderId="0" xfId="0" applyNumberFormat="1" applyFont="1" applyFill="1" applyAlignment="1">
      <alignment/>
    </xf>
    <xf numFmtId="2" fontId="6" fillId="38" borderId="15" xfId="0" applyNumberFormat="1" applyFont="1" applyFill="1" applyBorder="1" applyAlignment="1">
      <alignment/>
    </xf>
    <xf numFmtId="2" fontId="6" fillId="39" borderId="0" xfId="0" applyNumberFormat="1" applyFont="1" applyFill="1" applyAlignment="1">
      <alignment/>
    </xf>
    <xf numFmtId="2" fontId="6" fillId="39" borderId="15" xfId="0" applyNumberFormat="1" applyFont="1" applyFill="1" applyBorder="1" applyAlignment="1">
      <alignment/>
    </xf>
    <xf numFmtId="2" fontId="6" fillId="39" borderId="13" xfId="0" applyNumberFormat="1" applyFont="1" applyFill="1" applyBorder="1" applyAlignment="1">
      <alignment/>
    </xf>
    <xf numFmtId="2" fontId="0" fillId="0" borderId="0" xfId="0" applyNumberFormat="1" applyAlignment="1">
      <alignment/>
    </xf>
    <xf numFmtId="168" fontId="6" fillId="4" borderId="11" xfId="0" applyNumberFormat="1" applyFont="1" applyFill="1" applyBorder="1" applyAlignment="1">
      <alignment/>
    </xf>
    <xf numFmtId="169" fontId="6" fillId="4" borderId="11" xfId="0" applyNumberFormat="1" applyFont="1" applyFill="1" applyBorder="1" applyAlignment="1">
      <alignment/>
    </xf>
    <xf numFmtId="168" fontId="0" fillId="0" borderId="0" xfId="0" applyNumberFormat="1" applyAlignment="1">
      <alignment/>
    </xf>
    <xf numFmtId="0" fontId="6" fillId="40" borderId="0" xfId="0" applyFont="1" applyFill="1" applyAlignment="1">
      <alignment/>
    </xf>
    <xf numFmtId="2" fontId="6" fillId="37" borderId="0" xfId="0" applyNumberFormat="1" applyFont="1" applyFill="1" applyBorder="1" applyAlignment="1">
      <alignment/>
    </xf>
    <xf numFmtId="2" fontId="6" fillId="38" borderId="0" xfId="0" applyNumberFormat="1" applyFont="1" applyFill="1" applyBorder="1" applyAlignment="1">
      <alignment/>
    </xf>
    <xf numFmtId="2" fontId="6" fillId="39" borderId="0" xfId="0" applyNumberFormat="1" applyFont="1" applyFill="1" applyBorder="1" applyAlignment="1">
      <alignment/>
    </xf>
    <xf numFmtId="2" fontId="6" fillId="38" borderId="13" xfId="0" applyNumberFormat="1" applyFont="1" applyFill="1" applyBorder="1" applyAlignment="1">
      <alignment/>
    </xf>
    <xf numFmtId="0" fontId="7" fillId="4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2105025</xdr:colOff>
      <xdr:row>0</xdr:row>
      <xdr:rowOff>1028700</xdr:rowOff>
    </xdr:to>
    <xdr:pic>
      <xdr:nvPicPr>
        <xdr:cNvPr id="1" name="Picture 1"/>
        <xdr:cNvPicPr preferRelativeResize="1">
          <a:picLocks noChangeAspect="1"/>
        </xdr:cNvPicPr>
      </xdr:nvPicPr>
      <xdr:blipFill>
        <a:blip r:embed="rId1"/>
        <a:stretch>
          <a:fillRect/>
        </a:stretch>
      </xdr:blipFill>
      <xdr:spPr>
        <a:xfrm>
          <a:off x="133350" y="104775"/>
          <a:ext cx="19812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E250"/>
  <sheetViews>
    <sheetView tabSelected="1" workbookViewId="0" topLeftCell="A147">
      <selection activeCell="N215" sqref="N215"/>
    </sheetView>
  </sheetViews>
  <sheetFormatPr defaultColWidth="11.00390625" defaultRowHeight="12.75"/>
  <cols>
    <col min="1" max="1" width="36.25390625" style="3" customWidth="1"/>
    <col min="2" max="9" width="8.00390625" style="3" customWidth="1"/>
    <col min="10" max="10" width="11.125" style="3" customWidth="1"/>
    <col min="11" max="12" width="8.00390625" style="3" customWidth="1"/>
    <col min="13" max="13" width="13.375" style="3" customWidth="1"/>
    <col min="14" max="14" width="20.125" style="3" customWidth="1"/>
    <col min="15" max="15" width="14.25390625" style="3" customWidth="1"/>
    <col min="16" max="16" width="18.25390625" style="3" customWidth="1"/>
    <col min="17" max="16384" width="10.75390625" style="3" customWidth="1"/>
  </cols>
  <sheetData>
    <row r="1" ht="81.75" customHeight="1">
      <c r="B1" s="1"/>
    </row>
    <row r="2" spans="1:2" ht="45" customHeight="1">
      <c r="A2" s="24" t="s">
        <v>602</v>
      </c>
      <c r="B2" s="1"/>
    </row>
    <row r="3" ht="16.5" customHeight="1">
      <c r="B3" s="2" t="s">
        <v>767</v>
      </c>
    </row>
    <row r="4" spans="1:57" ht="30" customHeight="1">
      <c r="A4" s="63" t="s">
        <v>457</v>
      </c>
      <c r="B4" s="26" t="s">
        <v>536</v>
      </c>
      <c r="C4" s="27"/>
      <c r="D4" s="27"/>
      <c r="E4" s="25"/>
      <c r="F4" s="25"/>
      <c r="G4" s="25"/>
      <c r="H4" s="25"/>
      <c r="I4" s="25"/>
      <c r="J4" s="29" t="s">
        <v>454</v>
      </c>
      <c r="K4" s="28"/>
      <c r="L4" s="28"/>
      <c r="M4" s="31" t="s">
        <v>455</v>
      </c>
      <c r="N4" s="32"/>
      <c r="O4" s="32"/>
      <c r="P4" s="32"/>
      <c r="Q4" s="33" t="s">
        <v>456</v>
      </c>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row>
    <row r="5" spans="2:17" ht="12">
      <c r="B5" s="4">
        <v>2009</v>
      </c>
      <c r="C5" s="4">
        <v>2010</v>
      </c>
      <c r="D5" s="4">
        <v>2011</v>
      </c>
      <c r="E5" s="4">
        <v>2012</v>
      </c>
      <c r="F5" s="4">
        <v>2013</v>
      </c>
      <c r="G5" s="4">
        <v>2014</v>
      </c>
      <c r="H5" s="4">
        <v>2015</v>
      </c>
      <c r="I5" s="4">
        <v>2016</v>
      </c>
      <c r="J5" s="4" t="s">
        <v>126</v>
      </c>
      <c r="K5" s="4" t="s">
        <v>128</v>
      </c>
      <c r="L5" s="4" t="s">
        <v>127</v>
      </c>
      <c r="M5" s="4" t="s">
        <v>605</v>
      </c>
      <c r="N5" s="4" t="s">
        <v>140</v>
      </c>
      <c r="O5" s="4" t="s">
        <v>238</v>
      </c>
      <c r="P5" s="4" t="s">
        <v>74</v>
      </c>
      <c r="Q5" s="4" t="s">
        <v>366</v>
      </c>
    </row>
    <row r="6" spans="1:17" ht="12">
      <c r="A6" s="3" t="s">
        <v>559</v>
      </c>
      <c r="B6" s="34">
        <v>0</v>
      </c>
      <c r="C6" s="35">
        <v>0.01</v>
      </c>
      <c r="D6" s="35">
        <v>0.01</v>
      </c>
      <c r="E6" s="35">
        <v>0.01</v>
      </c>
      <c r="F6" s="35">
        <v>0.01</v>
      </c>
      <c r="G6" s="35">
        <v>0.01</v>
      </c>
      <c r="H6" s="35">
        <v>0.01</v>
      </c>
      <c r="I6" s="35">
        <v>0.01</v>
      </c>
      <c r="J6" s="45" t="s">
        <v>172</v>
      </c>
      <c r="K6" s="46" t="s">
        <v>129</v>
      </c>
      <c r="L6" s="47" t="s">
        <v>130</v>
      </c>
      <c r="M6" s="54" t="s">
        <v>142</v>
      </c>
      <c r="N6" s="54" t="s">
        <v>141</v>
      </c>
      <c r="O6" s="54" t="s">
        <v>252</v>
      </c>
      <c r="P6" s="55" t="s">
        <v>75</v>
      </c>
      <c r="Q6" s="3" t="s">
        <v>242</v>
      </c>
    </row>
    <row r="7" spans="1:17" ht="12">
      <c r="A7" s="4" t="s">
        <v>560</v>
      </c>
      <c r="B7" s="37">
        <v>0</v>
      </c>
      <c r="C7" s="38">
        <v>0</v>
      </c>
      <c r="D7" s="38">
        <v>0</v>
      </c>
      <c r="E7" s="38">
        <v>0</v>
      </c>
      <c r="F7" s="38">
        <v>15</v>
      </c>
      <c r="G7" s="38">
        <v>15</v>
      </c>
      <c r="H7" s="38">
        <v>15</v>
      </c>
      <c r="I7" s="38">
        <v>15</v>
      </c>
      <c r="J7" s="48" t="s">
        <v>172</v>
      </c>
      <c r="K7" s="43" t="s">
        <v>129</v>
      </c>
      <c r="L7" s="49" t="s">
        <v>130</v>
      </c>
      <c r="M7" s="44" t="s">
        <v>142</v>
      </c>
      <c r="N7" s="44" t="s">
        <v>141</v>
      </c>
      <c r="O7" s="44" t="s">
        <v>252</v>
      </c>
      <c r="P7" s="57" t="s">
        <v>75</v>
      </c>
      <c r="Q7" s="3" t="s">
        <v>242</v>
      </c>
    </row>
    <row r="8" spans="1:17" ht="12">
      <c r="A8" s="4" t="s">
        <v>561</v>
      </c>
      <c r="B8" s="37">
        <v>0</v>
      </c>
      <c r="C8" s="38">
        <v>0</v>
      </c>
      <c r="D8" s="38">
        <v>0</v>
      </c>
      <c r="E8" s="38">
        <v>0</v>
      </c>
      <c r="F8" s="38">
        <v>0</v>
      </c>
      <c r="G8" s="38">
        <v>0</v>
      </c>
      <c r="H8" s="38">
        <v>15</v>
      </c>
      <c r="I8" s="38">
        <v>15</v>
      </c>
      <c r="J8" s="48" t="s">
        <v>146</v>
      </c>
      <c r="K8" s="43" t="s">
        <v>146</v>
      </c>
      <c r="L8" s="49" t="s">
        <v>130</v>
      </c>
      <c r="M8" s="44" t="s">
        <v>142</v>
      </c>
      <c r="N8" s="44" t="s">
        <v>141</v>
      </c>
      <c r="O8" s="44" t="s">
        <v>252</v>
      </c>
      <c r="P8" s="57" t="s">
        <v>75</v>
      </c>
      <c r="Q8" s="3" t="s">
        <v>242</v>
      </c>
    </row>
    <row r="9" spans="1:17" ht="12">
      <c r="A9" s="3" t="s">
        <v>133</v>
      </c>
      <c r="B9" s="37">
        <v>0</v>
      </c>
      <c r="C9" s="38">
        <v>0</v>
      </c>
      <c r="D9" s="38">
        <v>0</v>
      </c>
      <c r="E9" s="38">
        <v>1</v>
      </c>
      <c r="F9" s="38">
        <v>1</v>
      </c>
      <c r="G9" s="38">
        <v>1</v>
      </c>
      <c r="H9" s="38">
        <v>1</v>
      </c>
      <c r="I9" s="38">
        <v>1</v>
      </c>
      <c r="J9" s="48" t="s">
        <v>173</v>
      </c>
      <c r="K9" s="43" t="s">
        <v>174</v>
      </c>
      <c r="L9" s="49" t="s">
        <v>130</v>
      </c>
      <c r="M9" s="44" t="s">
        <v>142</v>
      </c>
      <c r="N9" s="44" t="s">
        <v>141</v>
      </c>
      <c r="O9" s="44" t="s">
        <v>96</v>
      </c>
      <c r="P9" s="57" t="s">
        <v>75</v>
      </c>
      <c r="Q9" s="3" t="s">
        <v>134</v>
      </c>
    </row>
    <row r="10" spans="1:17" ht="12">
      <c r="A10" s="3" t="s">
        <v>734</v>
      </c>
      <c r="B10" s="37">
        <v>0.01</v>
      </c>
      <c r="C10" s="38">
        <v>0.02</v>
      </c>
      <c r="D10" s="38">
        <v>0.05</v>
      </c>
      <c r="E10" s="38">
        <v>0.05</v>
      </c>
      <c r="F10" s="38">
        <v>10.05</v>
      </c>
      <c r="G10" s="38">
        <v>10.05</v>
      </c>
      <c r="H10" s="38">
        <v>10.05</v>
      </c>
      <c r="I10" s="38">
        <v>10.05</v>
      </c>
      <c r="J10" s="48" t="s">
        <v>175</v>
      </c>
      <c r="K10" s="43" t="s">
        <v>176</v>
      </c>
      <c r="L10" s="49" t="s">
        <v>130</v>
      </c>
      <c r="M10" s="44" t="s">
        <v>142</v>
      </c>
      <c r="N10" s="44" t="s">
        <v>141</v>
      </c>
      <c r="O10" s="44"/>
      <c r="P10" s="57" t="s">
        <v>75</v>
      </c>
      <c r="Q10" s="3" t="s">
        <v>308</v>
      </c>
    </row>
    <row r="11" spans="1:17" ht="12.75">
      <c r="A11" s="3" t="s">
        <v>420</v>
      </c>
      <c r="B11" s="37">
        <v>0</v>
      </c>
      <c r="C11" s="38">
        <v>0</v>
      </c>
      <c r="D11" s="38">
        <v>0</v>
      </c>
      <c r="E11" s="38">
        <v>0.01</v>
      </c>
      <c r="F11" s="38">
        <v>0.01</v>
      </c>
      <c r="G11" s="38">
        <v>0.01</v>
      </c>
      <c r="H11" s="38">
        <v>0.01</v>
      </c>
      <c r="I11" s="38">
        <v>0.01</v>
      </c>
      <c r="J11" s="48"/>
      <c r="K11" s="43" t="s">
        <v>55</v>
      </c>
      <c r="L11" s="49" t="s">
        <v>68</v>
      </c>
      <c r="M11" s="44" t="s">
        <v>425</v>
      </c>
      <c r="N11" s="44" t="s">
        <v>440</v>
      </c>
      <c r="O11" s="44" t="s">
        <v>181</v>
      </c>
      <c r="P11" s="57" t="s">
        <v>75</v>
      </c>
      <c r="Q11" t="s">
        <v>419</v>
      </c>
    </row>
    <row r="12" spans="1:17" ht="12">
      <c r="A12" s="3" t="s">
        <v>474</v>
      </c>
      <c r="B12" s="37">
        <v>0.01</v>
      </c>
      <c r="C12" s="38">
        <v>0.1</v>
      </c>
      <c r="D12" s="38">
        <v>0.1</v>
      </c>
      <c r="E12" s="38">
        <v>0.1</v>
      </c>
      <c r="F12" s="38">
        <v>0.1</v>
      </c>
      <c r="G12" s="38">
        <v>0.1</v>
      </c>
      <c r="H12" s="38">
        <v>0.1</v>
      </c>
      <c r="I12" s="38">
        <v>0.1</v>
      </c>
      <c r="J12" s="48" t="s">
        <v>475</v>
      </c>
      <c r="K12" s="43" t="s">
        <v>221</v>
      </c>
      <c r="L12" s="49" t="s">
        <v>179</v>
      </c>
      <c r="M12" s="44" t="s">
        <v>142</v>
      </c>
      <c r="N12" s="44" t="s">
        <v>436</v>
      </c>
      <c r="O12" s="44" t="s">
        <v>402</v>
      </c>
      <c r="P12" s="57" t="s">
        <v>76</v>
      </c>
      <c r="Q12" s="3" t="s">
        <v>476</v>
      </c>
    </row>
    <row r="13" spans="1:17" ht="12">
      <c r="A13" s="4" t="s">
        <v>473</v>
      </c>
      <c r="B13" s="37">
        <v>0</v>
      </c>
      <c r="C13" s="38">
        <v>0</v>
      </c>
      <c r="D13" s="38">
        <v>0</v>
      </c>
      <c r="E13" s="38">
        <v>0</v>
      </c>
      <c r="F13" s="38">
        <v>0</v>
      </c>
      <c r="G13" s="38">
        <v>250</v>
      </c>
      <c r="H13" s="38">
        <v>750</v>
      </c>
      <c r="I13" s="38">
        <v>750</v>
      </c>
      <c r="J13" s="48" t="s">
        <v>177</v>
      </c>
      <c r="K13" s="43" t="s">
        <v>178</v>
      </c>
      <c r="L13" s="49" t="s">
        <v>179</v>
      </c>
      <c r="M13" s="44" t="s">
        <v>142</v>
      </c>
      <c r="N13" s="44" t="s">
        <v>436</v>
      </c>
      <c r="O13" s="44" t="s">
        <v>402</v>
      </c>
      <c r="P13" s="57" t="s">
        <v>76</v>
      </c>
      <c r="Q13" s="3" t="s">
        <v>99</v>
      </c>
    </row>
    <row r="14" spans="1:17" ht="12">
      <c r="A14" s="3" t="s">
        <v>350</v>
      </c>
      <c r="B14" s="37">
        <v>0</v>
      </c>
      <c r="C14" s="38">
        <v>0</v>
      </c>
      <c r="D14" s="38">
        <v>0</v>
      </c>
      <c r="E14" s="38">
        <v>0</v>
      </c>
      <c r="F14" s="38">
        <v>100</v>
      </c>
      <c r="G14" s="38">
        <v>100</v>
      </c>
      <c r="H14" s="38">
        <v>100</v>
      </c>
      <c r="I14" s="38">
        <v>100</v>
      </c>
      <c r="J14" s="48" t="s">
        <v>161</v>
      </c>
      <c r="K14" s="43" t="s">
        <v>162</v>
      </c>
      <c r="L14" s="49" t="s">
        <v>130</v>
      </c>
      <c r="M14" s="44" t="s">
        <v>438</v>
      </c>
      <c r="N14" s="44" t="s">
        <v>437</v>
      </c>
      <c r="O14" s="44" t="s">
        <v>78</v>
      </c>
      <c r="P14" s="57" t="s">
        <v>76</v>
      </c>
      <c r="Q14" s="3" t="s">
        <v>192</v>
      </c>
    </row>
    <row r="15" spans="1:17" ht="12">
      <c r="A15" s="3" t="s">
        <v>694</v>
      </c>
      <c r="B15" s="37">
        <v>0</v>
      </c>
      <c r="C15" s="38">
        <v>0</v>
      </c>
      <c r="D15" s="38">
        <v>0</v>
      </c>
      <c r="E15" s="38">
        <v>2</v>
      </c>
      <c r="F15" s="38">
        <v>2</v>
      </c>
      <c r="G15" s="38">
        <v>2</v>
      </c>
      <c r="H15" s="38">
        <v>2</v>
      </c>
      <c r="I15" s="38">
        <v>2</v>
      </c>
      <c r="J15" s="48" t="s">
        <v>695</v>
      </c>
      <c r="K15" s="43" t="s">
        <v>219</v>
      </c>
      <c r="L15" s="49" t="s">
        <v>130</v>
      </c>
      <c r="M15" s="44" t="s">
        <v>696</v>
      </c>
      <c r="N15" s="44" t="s">
        <v>697</v>
      </c>
      <c r="O15" s="44" t="s">
        <v>78</v>
      </c>
      <c r="P15" s="57"/>
      <c r="Q15" s="3" t="s">
        <v>698</v>
      </c>
    </row>
    <row r="16" spans="1:17" ht="12">
      <c r="A16" s="3" t="s">
        <v>630</v>
      </c>
      <c r="B16" s="37">
        <v>0</v>
      </c>
      <c r="C16" s="38">
        <v>0</v>
      </c>
      <c r="D16" s="38">
        <v>0</v>
      </c>
      <c r="E16" s="38">
        <v>0</v>
      </c>
      <c r="F16" s="38">
        <v>0.1</v>
      </c>
      <c r="G16" s="38">
        <v>0.1</v>
      </c>
      <c r="H16" s="38">
        <v>0.1</v>
      </c>
      <c r="I16" s="38">
        <v>0.1</v>
      </c>
      <c r="J16" s="48" t="s">
        <v>631</v>
      </c>
      <c r="K16" s="43" t="s">
        <v>632</v>
      </c>
      <c r="L16" s="49" t="s">
        <v>319</v>
      </c>
      <c r="M16" s="44" t="s">
        <v>142</v>
      </c>
      <c r="N16" s="44" t="s">
        <v>146</v>
      </c>
      <c r="O16" s="44" t="s">
        <v>356</v>
      </c>
      <c r="P16" s="57" t="s">
        <v>633</v>
      </c>
      <c r="Q16" s="3" t="s">
        <v>629</v>
      </c>
    </row>
    <row r="17" spans="1:17" ht="12">
      <c r="A17" s="3" t="s">
        <v>139</v>
      </c>
      <c r="B17" s="37">
        <v>0</v>
      </c>
      <c r="C17" s="38">
        <v>0</v>
      </c>
      <c r="D17" s="38">
        <v>0</v>
      </c>
      <c r="E17" s="38">
        <v>0.47</v>
      </c>
      <c r="F17" s="38">
        <v>0.47</v>
      </c>
      <c r="G17" s="38">
        <v>0.47</v>
      </c>
      <c r="H17" s="38">
        <v>0.47</v>
      </c>
      <c r="I17" s="38">
        <v>0.47</v>
      </c>
      <c r="J17" s="48" t="s">
        <v>163</v>
      </c>
      <c r="K17" s="43" t="s">
        <v>501</v>
      </c>
      <c r="L17" s="49" t="s">
        <v>130</v>
      </c>
      <c r="M17" s="44" t="s">
        <v>274</v>
      </c>
      <c r="N17" s="44" t="s">
        <v>141</v>
      </c>
      <c r="O17" s="44"/>
      <c r="P17" s="57" t="s">
        <v>76</v>
      </c>
      <c r="Q17" s="3" t="s">
        <v>500</v>
      </c>
    </row>
    <row r="18" spans="1:17" ht="12">
      <c r="A18" s="3" t="s">
        <v>465</v>
      </c>
      <c r="B18" s="37">
        <v>0.01</v>
      </c>
      <c r="C18" s="38">
        <v>0.01</v>
      </c>
      <c r="D18" s="38">
        <v>0.01</v>
      </c>
      <c r="E18" s="38">
        <v>0.01</v>
      </c>
      <c r="F18" s="38">
        <v>0.01</v>
      </c>
      <c r="G18" s="38">
        <v>0.01</v>
      </c>
      <c r="H18" s="38">
        <v>0.01</v>
      </c>
      <c r="I18" s="38">
        <v>0.01</v>
      </c>
      <c r="J18" s="48" t="s">
        <v>218</v>
      </c>
      <c r="K18" s="43" t="s">
        <v>219</v>
      </c>
      <c r="L18" s="49" t="s">
        <v>130</v>
      </c>
      <c r="M18" s="44" t="s">
        <v>438</v>
      </c>
      <c r="N18" s="44" t="s">
        <v>326</v>
      </c>
      <c r="O18" s="44" t="s">
        <v>79</v>
      </c>
      <c r="P18" s="57" t="s">
        <v>76</v>
      </c>
      <c r="Q18" s="3" t="s">
        <v>132</v>
      </c>
    </row>
    <row r="19" spans="1:17" ht="12">
      <c r="A19" s="4" t="s">
        <v>466</v>
      </c>
      <c r="B19" s="37">
        <v>0</v>
      </c>
      <c r="C19" s="38">
        <v>0</v>
      </c>
      <c r="D19" s="38">
        <v>2.5</v>
      </c>
      <c r="E19" s="38">
        <v>17</v>
      </c>
      <c r="F19" s="38">
        <v>17</v>
      </c>
      <c r="G19" s="38">
        <v>17</v>
      </c>
      <c r="H19" s="38">
        <v>17</v>
      </c>
      <c r="I19" s="38">
        <v>17</v>
      </c>
      <c r="J19" s="48" t="s">
        <v>468</v>
      </c>
      <c r="K19" s="43" t="s">
        <v>470</v>
      </c>
      <c r="L19" s="49" t="s">
        <v>469</v>
      </c>
      <c r="M19" s="44" t="s">
        <v>438</v>
      </c>
      <c r="N19" s="44" t="s">
        <v>326</v>
      </c>
      <c r="O19" s="44" t="s">
        <v>79</v>
      </c>
      <c r="P19" s="57" t="s">
        <v>76</v>
      </c>
      <c r="Q19" s="3" t="s">
        <v>472</v>
      </c>
    </row>
    <row r="20" spans="1:17" ht="12">
      <c r="A20" s="4" t="s">
        <v>467</v>
      </c>
      <c r="B20" s="37">
        <v>0</v>
      </c>
      <c r="C20" s="38">
        <v>0</v>
      </c>
      <c r="D20" s="38">
        <v>0</v>
      </c>
      <c r="E20" s="38">
        <v>0</v>
      </c>
      <c r="F20" s="38">
        <v>27</v>
      </c>
      <c r="G20" s="38">
        <v>27</v>
      </c>
      <c r="H20" s="38">
        <v>27</v>
      </c>
      <c r="I20" s="38">
        <v>27</v>
      </c>
      <c r="J20" s="48" t="s">
        <v>471</v>
      </c>
      <c r="K20" s="43" t="s">
        <v>470</v>
      </c>
      <c r="L20" s="49" t="s">
        <v>469</v>
      </c>
      <c r="M20" s="44" t="s">
        <v>438</v>
      </c>
      <c r="N20" s="44" t="s">
        <v>326</v>
      </c>
      <c r="O20" s="44" t="s">
        <v>79</v>
      </c>
      <c r="P20" s="57" t="s">
        <v>76</v>
      </c>
      <c r="Q20" s="3" t="s">
        <v>714</v>
      </c>
    </row>
    <row r="21" spans="1:17" ht="12">
      <c r="A21" s="4" t="s">
        <v>717</v>
      </c>
      <c r="B21" s="37">
        <v>0</v>
      </c>
      <c r="C21" s="38">
        <v>0</v>
      </c>
      <c r="D21" s="38">
        <v>0</v>
      </c>
      <c r="E21" s="38">
        <v>0</v>
      </c>
      <c r="F21" s="38">
        <v>0</v>
      </c>
      <c r="G21" s="38">
        <v>0</v>
      </c>
      <c r="H21" s="38">
        <v>160</v>
      </c>
      <c r="I21" s="38">
        <v>160</v>
      </c>
      <c r="J21" s="48"/>
      <c r="K21" s="43" t="s">
        <v>470</v>
      </c>
      <c r="L21" s="49" t="s">
        <v>469</v>
      </c>
      <c r="M21" s="44" t="s">
        <v>715</v>
      </c>
      <c r="N21" s="44" t="s">
        <v>326</v>
      </c>
      <c r="O21" s="44" t="s">
        <v>79</v>
      </c>
      <c r="P21" s="57" t="s">
        <v>76</v>
      </c>
      <c r="Q21" s="3" t="s">
        <v>716</v>
      </c>
    </row>
    <row r="22" spans="1:17" ht="12.75">
      <c r="A22" s="3" t="s">
        <v>290</v>
      </c>
      <c r="B22" s="37">
        <v>0</v>
      </c>
      <c r="C22" s="38">
        <v>0</v>
      </c>
      <c r="D22" s="38">
        <v>0.03</v>
      </c>
      <c r="E22" s="38">
        <v>0.03</v>
      </c>
      <c r="F22" s="38">
        <v>0.03</v>
      </c>
      <c r="G22" s="38">
        <v>0.03</v>
      </c>
      <c r="H22" s="38">
        <v>0.03</v>
      </c>
      <c r="I22" s="38">
        <v>0.03</v>
      </c>
      <c r="J22" s="48"/>
      <c r="K22" s="43" t="s">
        <v>265</v>
      </c>
      <c r="L22" s="49" t="s">
        <v>130</v>
      </c>
      <c r="M22" s="44" t="s">
        <v>198</v>
      </c>
      <c r="N22" s="44" t="s">
        <v>313</v>
      </c>
      <c r="O22" s="44" t="s">
        <v>402</v>
      </c>
      <c r="P22" s="57" t="s">
        <v>76</v>
      </c>
      <c r="Q22" s="6" t="s">
        <v>291</v>
      </c>
    </row>
    <row r="23" spans="1:17" ht="12">
      <c r="A23" s="3" t="s">
        <v>494</v>
      </c>
      <c r="B23" s="37">
        <v>0.01</v>
      </c>
      <c r="C23" s="38">
        <v>0.01</v>
      </c>
      <c r="D23" s="38">
        <v>0.01</v>
      </c>
      <c r="E23" s="38">
        <v>0.01</v>
      </c>
      <c r="F23" s="38">
        <v>0.01</v>
      </c>
      <c r="G23" s="38">
        <v>0.01</v>
      </c>
      <c r="H23" s="38">
        <v>0.01</v>
      </c>
      <c r="I23" s="38">
        <v>0.01</v>
      </c>
      <c r="J23" s="48" t="s">
        <v>220</v>
      </c>
      <c r="K23" s="43" t="s">
        <v>221</v>
      </c>
      <c r="L23" s="49" t="s">
        <v>130</v>
      </c>
      <c r="M23" s="44" t="s">
        <v>425</v>
      </c>
      <c r="N23" s="44" t="s">
        <v>440</v>
      </c>
      <c r="O23" s="44" t="s">
        <v>402</v>
      </c>
      <c r="P23" s="57" t="s">
        <v>77</v>
      </c>
      <c r="Q23" s="3" t="s">
        <v>244</v>
      </c>
    </row>
    <row r="24" spans="1:17" ht="12">
      <c r="A24" s="3" t="s">
        <v>499</v>
      </c>
      <c r="B24" s="37">
        <v>0</v>
      </c>
      <c r="C24" s="38">
        <v>0</v>
      </c>
      <c r="D24" s="38">
        <v>0.02</v>
      </c>
      <c r="E24" s="38">
        <v>0.02</v>
      </c>
      <c r="F24" s="38">
        <v>0.02</v>
      </c>
      <c r="G24" s="38">
        <v>0.02</v>
      </c>
      <c r="H24" s="38">
        <v>0.02</v>
      </c>
      <c r="I24" s="38">
        <v>0.02</v>
      </c>
      <c r="J24" s="48" t="s">
        <v>495</v>
      </c>
      <c r="K24" s="43" t="s">
        <v>496</v>
      </c>
      <c r="L24" s="49" t="s">
        <v>118</v>
      </c>
      <c r="M24" s="44" t="s">
        <v>425</v>
      </c>
      <c r="N24" s="44" t="s">
        <v>440</v>
      </c>
      <c r="O24" s="44" t="s">
        <v>402</v>
      </c>
      <c r="P24" s="57" t="s">
        <v>77</v>
      </c>
      <c r="Q24" s="3" t="s">
        <v>498</v>
      </c>
    </row>
    <row r="25" spans="1:17" ht="12">
      <c r="A25" s="3" t="s">
        <v>24</v>
      </c>
      <c r="B25" s="37">
        <v>0</v>
      </c>
      <c r="C25" s="38">
        <v>0</v>
      </c>
      <c r="D25" s="38">
        <v>0.01</v>
      </c>
      <c r="E25" s="38">
        <v>0.01</v>
      </c>
      <c r="F25" s="38">
        <v>0.01</v>
      </c>
      <c r="G25" s="38">
        <v>0.01</v>
      </c>
      <c r="H25" s="38">
        <v>0.01</v>
      </c>
      <c r="I25" s="38">
        <v>0.01</v>
      </c>
      <c r="J25" s="48" t="s">
        <v>418</v>
      </c>
      <c r="K25" s="43"/>
      <c r="L25" s="49" t="s">
        <v>446</v>
      </c>
      <c r="M25" s="44" t="s">
        <v>447</v>
      </c>
      <c r="N25" s="44" t="s">
        <v>448</v>
      </c>
      <c r="O25" s="44"/>
      <c r="P25" s="57"/>
      <c r="Q25" s="3" t="s">
        <v>504</v>
      </c>
    </row>
    <row r="26" spans="1:17" ht="12">
      <c r="A26" s="3" t="s">
        <v>485</v>
      </c>
      <c r="B26" s="37">
        <v>0</v>
      </c>
      <c r="C26" s="38">
        <v>0</v>
      </c>
      <c r="D26" s="38">
        <v>0</v>
      </c>
      <c r="E26" s="38">
        <v>0</v>
      </c>
      <c r="F26" s="38">
        <v>10</v>
      </c>
      <c r="G26" s="38">
        <v>10</v>
      </c>
      <c r="H26" s="38">
        <v>10</v>
      </c>
      <c r="I26" s="38">
        <v>10</v>
      </c>
      <c r="J26" s="48" t="s">
        <v>486</v>
      </c>
      <c r="K26" s="43" t="s">
        <v>277</v>
      </c>
      <c r="L26" s="49" t="s">
        <v>130</v>
      </c>
      <c r="M26" s="44" t="s">
        <v>425</v>
      </c>
      <c r="N26" s="44" t="s">
        <v>440</v>
      </c>
      <c r="O26" s="44" t="s">
        <v>402</v>
      </c>
      <c r="P26" s="57" t="s">
        <v>77</v>
      </c>
      <c r="Q26" s="3" t="s">
        <v>487</v>
      </c>
    </row>
    <row r="27" spans="1:17" ht="12">
      <c r="A27" s="3" t="s">
        <v>690</v>
      </c>
      <c r="B27" s="37">
        <v>0</v>
      </c>
      <c r="C27" s="38">
        <v>0</v>
      </c>
      <c r="D27" s="38">
        <v>0</v>
      </c>
      <c r="E27" s="38">
        <v>0</v>
      </c>
      <c r="F27" s="38">
        <v>6.7</v>
      </c>
      <c r="G27" s="38">
        <v>6.7</v>
      </c>
      <c r="H27" s="38">
        <v>6.7</v>
      </c>
      <c r="I27" s="38">
        <v>6.7</v>
      </c>
      <c r="J27" s="48" t="s">
        <v>692</v>
      </c>
      <c r="K27" s="43"/>
      <c r="L27" s="49" t="s">
        <v>691</v>
      </c>
      <c r="M27" s="44" t="s">
        <v>656</v>
      </c>
      <c r="N27" s="44" t="s">
        <v>326</v>
      </c>
      <c r="O27" s="44"/>
      <c r="P27" s="57"/>
      <c r="Q27" s="3" t="s">
        <v>693</v>
      </c>
    </row>
    <row r="28" spans="1:17" ht="12">
      <c r="A28" s="3" t="s">
        <v>720</v>
      </c>
      <c r="B28" s="37">
        <v>0</v>
      </c>
      <c r="C28" s="38">
        <v>0</v>
      </c>
      <c r="D28" s="38">
        <v>0</v>
      </c>
      <c r="E28" s="38">
        <v>0.02</v>
      </c>
      <c r="F28" s="38">
        <v>0.02</v>
      </c>
      <c r="G28" s="38">
        <v>0.02</v>
      </c>
      <c r="H28" s="38">
        <v>0.1</v>
      </c>
      <c r="I28" s="38">
        <v>0.1</v>
      </c>
      <c r="J28" s="48"/>
      <c r="K28" s="43"/>
      <c r="L28" s="49" t="s">
        <v>226</v>
      </c>
      <c r="M28" s="44"/>
      <c r="N28" s="44"/>
      <c r="O28" s="44"/>
      <c r="P28" s="57"/>
      <c r="Q28" s="3" t="s">
        <v>721</v>
      </c>
    </row>
    <row r="29" spans="1:17" ht="12">
      <c r="A29" s="3" t="s">
        <v>607</v>
      </c>
      <c r="B29" s="37">
        <v>0</v>
      </c>
      <c r="C29" s="38">
        <v>0</v>
      </c>
      <c r="D29" s="38">
        <v>0</v>
      </c>
      <c r="E29" s="38">
        <v>0.01</v>
      </c>
      <c r="F29" s="38">
        <v>0.01</v>
      </c>
      <c r="G29" s="38">
        <v>0.01</v>
      </c>
      <c r="H29" s="38">
        <v>0.01</v>
      </c>
      <c r="I29" s="38">
        <v>0.01</v>
      </c>
      <c r="J29" s="48"/>
      <c r="K29" s="43" t="s">
        <v>575</v>
      </c>
      <c r="L29" s="49" t="s">
        <v>130</v>
      </c>
      <c r="M29" s="44" t="s">
        <v>606</v>
      </c>
      <c r="N29" s="44" t="s">
        <v>600</v>
      </c>
      <c r="O29" s="44"/>
      <c r="P29" s="57"/>
      <c r="Q29" s="3" t="s">
        <v>601</v>
      </c>
    </row>
    <row r="30" spans="1:16" ht="12">
      <c r="A30" s="4" t="s">
        <v>611</v>
      </c>
      <c r="B30" s="37">
        <v>0</v>
      </c>
      <c r="C30" s="38">
        <v>0</v>
      </c>
      <c r="D30" s="38">
        <v>0.06</v>
      </c>
      <c r="E30" s="38">
        <v>0.06</v>
      </c>
      <c r="F30" s="38">
        <v>0.06</v>
      </c>
      <c r="G30" s="38">
        <v>0.06</v>
      </c>
      <c r="H30" s="38">
        <v>0.06</v>
      </c>
      <c r="I30" s="38">
        <v>0.06</v>
      </c>
      <c r="J30" s="48"/>
      <c r="K30" s="43"/>
      <c r="L30" s="49"/>
      <c r="M30" s="44"/>
      <c r="N30" s="44"/>
      <c r="O30" s="44"/>
      <c r="P30" s="57"/>
    </row>
    <row r="31" spans="1:17" ht="12">
      <c r="A31" s="4" t="s">
        <v>610</v>
      </c>
      <c r="B31" s="37">
        <v>0</v>
      </c>
      <c r="C31" s="38">
        <v>0</v>
      </c>
      <c r="D31" s="38">
        <v>0</v>
      </c>
      <c r="E31" s="38">
        <v>0</v>
      </c>
      <c r="F31" s="38">
        <v>4.5</v>
      </c>
      <c r="G31" s="38">
        <v>15.4</v>
      </c>
      <c r="H31" s="38">
        <v>15.4</v>
      </c>
      <c r="I31" s="38">
        <v>15.4</v>
      </c>
      <c r="J31" s="48" t="s">
        <v>236</v>
      </c>
      <c r="K31" s="43" t="s">
        <v>305</v>
      </c>
      <c r="L31" s="49" t="s">
        <v>268</v>
      </c>
      <c r="M31" s="44" t="s">
        <v>599</v>
      </c>
      <c r="N31" s="44" t="s">
        <v>600</v>
      </c>
      <c r="O31" s="44"/>
      <c r="P31" s="57"/>
      <c r="Q31" s="3" t="s">
        <v>603</v>
      </c>
    </row>
    <row r="32" spans="1:17" ht="12">
      <c r="A32" s="4" t="s">
        <v>608</v>
      </c>
      <c r="B32" s="37">
        <v>0</v>
      </c>
      <c r="C32" s="38">
        <v>0</v>
      </c>
      <c r="D32" s="38">
        <v>0</v>
      </c>
      <c r="E32" s="38">
        <v>0</v>
      </c>
      <c r="F32" s="38">
        <v>0.01</v>
      </c>
      <c r="G32" s="38">
        <v>30.67</v>
      </c>
      <c r="H32" s="38">
        <v>30.67</v>
      </c>
      <c r="I32" s="38">
        <v>30.67</v>
      </c>
      <c r="J32" s="48" t="s">
        <v>146</v>
      </c>
      <c r="K32" s="43" t="s">
        <v>146</v>
      </c>
      <c r="L32" s="49" t="s">
        <v>612</v>
      </c>
      <c r="M32" s="44" t="s">
        <v>599</v>
      </c>
      <c r="N32" s="44" t="s">
        <v>600</v>
      </c>
      <c r="O32" s="44"/>
      <c r="P32" s="57"/>
      <c r="Q32" s="3" t="s">
        <v>604</v>
      </c>
    </row>
    <row r="33" spans="1:17" ht="12">
      <c r="A33" s="4" t="s">
        <v>609</v>
      </c>
      <c r="B33" s="37">
        <v>0</v>
      </c>
      <c r="C33" s="38">
        <v>0</v>
      </c>
      <c r="D33" s="38">
        <v>0</v>
      </c>
      <c r="E33" s="38">
        <v>0</v>
      </c>
      <c r="F33" s="38">
        <v>0.01</v>
      </c>
      <c r="G33" s="38">
        <v>0.01</v>
      </c>
      <c r="H33" s="38">
        <v>30.67</v>
      </c>
      <c r="I33" s="38">
        <v>30.67</v>
      </c>
      <c r="J33" s="48" t="s">
        <v>146</v>
      </c>
      <c r="K33" s="43" t="s">
        <v>146</v>
      </c>
      <c r="L33" s="49" t="s">
        <v>469</v>
      </c>
      <c r="M33" s="44" t="s">
        <v>599</v>
      </c>
      <c r="N33" s="44" t="s">
        <v>600</v>
      </c>
      <c r="O33" s="44"/>
      <c r="P33" s="57"/>
      <c r="Q33" s="3" t="s">
        <v>604</v>
      </c>
    </row>
    <row r="34" spans="1:17" ht="12">
      <c r="A34" s="3" t="s">
        <v>512</v>
      </c>
      <c r="B34" s="37">
        <v>0</v>
      </c>
      <c r="C34" s="38">
        <v>0.01</v>
      </c>
      <c r="D34" s="38">
        <v>0.08</v>
      </c>
      <c r="E34" s="38">
        <v>0.08</v>
      </c>
      <c r="F34" s="38">
        <v>0.08</v>
      </c>
      <c r="G34" s="38">
        <v>0.08</v>
      </c>
      <c r="H34" s="38">
        <v>0.08</v>
      </c>
      <c r="I34" s="38">
        <v>0.08</v>
      </c>
      <c r="J34" s="48" t="s">
        <v>516</v>
      </c>
      <c r="K34" s="43"/>
      <c r="L34" s="49" t="s">
        <v>200</v>
      </c>
      <c r="M34" s="44" t="s">
        <v>142</v>
      </c>
      <c r="N34" s="44" t="s">
        <v>141</v>
      </c>
      <c r="O34" s="44" t="s">
        <v>509</v>
      </c>
      <c r="P34" s="57" t="s">
        <v>75</v>
      </c>
      <c r="Q34" s="3" t="s">
        <v>515</v>
      </c>
    </row>
    <row r="35" spans="1:17" ht="12">
      <c r="A35" s="3" t="s">
        <v>303</v>
      </c>
      <c r="B35" s="37">
        <v>0</v>
      </c>
      <c r="C35" s="38">
        <v>0</v>
      </c>
      <c r="D35" s="38">
        <v>0</v>
      </c>
      <c r="E35" s="38">
        <v>0.02</v>
      </c>
      <c r="F35" s="38">
        <v>0.02</v>
      </c>
      <c r="G35" s="38">
        <v>0.02</v>
      </c>
      <c r="H35" s="38">
        <v>0.02</v>
      </c>
      <c r="I35" s="38">
        <v>0.02</v>
      </c>
      <c r="J35" s="48"/>
      <c r="K35" s="43"/>
      <c r="L35" s="49" t="s">
        <v>253</v>
      </c>
      <c r="M35" s="44" t="s">
        <v>438</v>
      </c>
      <c r="N35" s="44"/>
      <c r="O35" s="58"/>
      <c r="P35" s="57" t="s">
        <v>76</v>
      </c>
      <c r="Q35" s="3" t="s">
        <v>292</v>
      </c>
    </row>
    <row r="36" spans="1:17" ht="12">
      <c r="A36" s="3" t="s">
        <v>430</v>
      </c>
      <c r="B36" s="37">
        <v>0</v>
      </c>
      <c r="C36" s="38">
        <v>0</v>
      </c>
      <c r="D36" s="38">
        <v>0.01</v>
      </c>
      <c r="E36" s="38">
        <v>0.01</v>
      </c>
      <c r="F36" s="38">
        <v>0.01</v>
      </c>
      <c r="G36" s="38">
        <v>0.01</v>
      </c>
      <c r="H36" s="38">
        <v>0.01</v>
      </c>
      <c r="I36" s="38">
        <v>0.01</v>
      </c>
      <c r="J36" s="48" t="s">
        <v>35</v>
      </c>
      <c r="K36" s="43" t="s">
        <v>36</v>
      </c>
      <c r="L36" s="49" t="s">
        <v>248</v>
      </c>
      <c r="M36" s="44" t="s">
        <v>249</v>
      </c>
      <c r="N36" s="44" t="s">
        <v>180</v>
      </c>
      <c r="O36" s="58" t="s">
        <v>181</v>
      </c>
      <c r="P36" s="57" t="s">
        <v>6</v>
      </c>
      <c r="Q36" s="3" t="s">
        <v>505</v>
      </c>
    </row>
    <row r="37" spans="1:17" ht="12">
      <c r="A37" s="3" t="s">
        <v>682</v>
      </c>
      <c r="B37" s="37">
        <v>0</v>
      </c>
      <c r="C37" s="38">
        <v>0</v>
      </c>
      <c r="D37" s="38">
        <v>0</v>
      </c>
      <c r="E37" s="38">
        <v>0</v>
      </c>
      <c r="F37" s="38">
        <v>26</v>
      </c>
      <c r="G37" s="38">
        <v>26</v>
      </c>
      <c r="H37" s="38">
        <v>26</v>
      </c>
      <c r="I37" s="38">
        <v>26</v>
      </c>
      <c r="J37" s="48" t="s">
        <v>683</v>
      </c>
      <c r="K37" s="43" t="s">
        <v>470</v>
      </c>
      <c r="L37" s="49" t="s">
        <v>469</v>
      </c>
      <c r="M37" s="44" t="s">
        <v>425</v>
      </c>
      <c r="N37" s="44" t="s">
        <v>684</v>
      </c>
      <c r="O37" s="58" t="s">
        <v>685</v>
      </c>
      <c r="P37" s="57" t="s">
        <v>76</v>
      </c>
      <c r="Q37" s="3" t="s">
        <v>686</v>
      </c>
    </row>
    <row r="38" spans="1:57" ht="12">
      <c r="A38" s="75" t="s">
        <v>539</v>
      </c>
      <c r="B38" s="65">
        <v>0.01</v>
      </c>
      <c r="C38" s="76">
        <v>0.01</v>
      </c>
      <c r="D38" s="76">
        <v>0.01</v>
      </c>
      <c r="E38" s="76">
        <v>0.01</v>
      </c>
      <c r="F38" s="76">
        <v>0.01</v>
      </c>
      <c r="G38" s="76">
        <v>0.01</v>
      </c>
      <c r="H38" s="76">
        <v>0.01</v>
      </c>
      <c r="I38" s="76">
        <v>0.01</v>
      </c>
      <c r="J38" s="79" t="s">
        <v>222</v>
      </c>
      <c r="K38" s="77" t="s">
        <v>219</v>
      </c>
      <c r="L38" s="67" t="s">
        <v>130</v>
      </c>
      <c r="M38" s="78" t="s">
        <v>142</v>
      </c>
      <c r="N38" s="78" t="s">
        <v>426</v>
      </c>
      <c r="O38" s="78" t="s">
        <v>356</v>
      </c>
      <c r="P38" s="69" t="s">
        <v>75</v>
      </c>
      <c r="Q38" s="75" t="s">
        <v>541</v>
      </c>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row>
    <row r="39" spans="1:17" ht="12">
      <c r="A39" s="3" t="s">
        <v>540</v>
      </c>
      <c r="B39" s="37">
        <v>0</v>
      </c>
      <c r="C39" s="38">
        <v>0</v>
      </c>
      <c r="D39" s="38">
        <v>0</v>
      </c>
      <c r="E39" s="38">
        <v>0</v>
      </c>
      <c r="F39" s="38">
        <v>19</v>
      </c>
      <c r="G39" s="38">
        <v>19</v>
      </c>
      <c r="H39" s="38">
        <v>19</v>
      </c>
      <c r="I39" s="38">
        <v>19</v>
      </c>
      <c r="J39" s="48" t="s">
        <v>542</v>
      </c>
      <c r="K39" s="43" t="s">
        <v>543</v>
      </c>
      <c r="L39" s="49" t="s">
        <v>130</v>
      </c>
      <c r="M39" s="44" t="s">
        <v>142</v>
      </c>
      <c r="N39" s="44" t="s">
        <v>426</v>
      </c>
      <c r="O39" s="44" t="s">
        <v>356</v>
      </c>
      <c r="P39" s="57" t="s">
        <v>75</v>
      </c>
      <c r="Q39" s="3" t="s">
        <v>544</v>
      </c>
    </row>
    <row r="40" spans="1:16" ht="12">
      <c r="A40" s="4" t="s">
        <v>744</v>
      </c>
      <c r="B40" s="37">
        <v>0</v>
      </c>
      <c r="C40" s="38">
        <v>0</v>
      </c>
      <c r="D40" s="38">
        <v>0.01</v>
      </c>
      <c r="E40" s="38">
        <v>0.01</v>
      </c>
      <c r="F40" s="38">
        <v>0.01</v>
      </c>
      <c r="G40" s="38">
        <v>0.01</v>
      </c>
      <c r="H40" s="38">
        <v>0.01</v>
      </c>
      <c r="I40" s="38">
        <v>0.01</v>
      </c>
      <c r="J40" s="48" t="s">
        <v>745</v>
      </c>
      <c r="K40" s="43" t="s">
        <v>176</v>
      </c>
      <c r="L40" s="49" t="s">
        <v>130</v>
      </c>
      <c r="M40" s="44" t="s">
        <v>599</v>
      </c>
      <c r="N40" s="44"/>
      <c r="O40" s="44" t="s">
        <v>402</v>
      </c>
      <c r="P40" s="57"/>
    </row>
    <row r="41" spans="1:17" ht="12">
      <c r="A41" s="3" t="s">
        <v>528</v>
      </c>
      <c r="B41" s="37">
        <v>0</v>
      </c>
      <c r="C41" s="38">
        <v>0</v>
      </c>
      <c r="D41" s="38">
        <v>0</v>
      </c>
      <c r="E41" s="38">
        <v>0.11</v>
      </c>
      <c r="F41" s="38">
        <v>0.11</v>
      </c>
      <c r="G41" s="38">
        <v>0.11</v>
      </c>
      <c r="H41" s="38">
        <v>0.11</v>
      </c>
      <c r="I41" s="38">
        <v>0.11</v>
      </c>
      <c r="J41" s="48" t="s">
        <v>529</v>
      </c>
      <c r="K41" s="43"/>
      <c r="L41" s="49" t="s">
        <v>378</v>
      </c>
      <c r="M41" s="44" t="s">
        <v>142</v>
      </c>
      <c r="N41" s="44" t="s">
        <v>141</v>
      </c>
      <c r="O41" s="44" t="s">
        <v>530</v>
      </c>
      <c r="P41" s="57" t="s">
        <v>75</v>
      </c>
      <c r="Q41" s="3" t="s">
        <v>531</v>
      </c>
    </row>
    <row r="42" spans="1:17" ht="12">
      <c r="A42" s="3" t="s">
        <v>545</v>
      </c>
      <c r="B42" s="37">
        <v>1.4</v>
      </c>
      <c r="C42" s="38">
        <v>1.4</v>
      </c>
      <c r="D42" s="38">
        <v>1.4</v>
      </c>
      <c r="E42" s="38">
        <v>1.4</v>
      </c>
      <c r="F42" s="38">
        <v>1.4</v>
      </c>
      <c r="G42" s="38">
        <v>1.4</v>
      </c>
      <c r="H42" s="38">
        <v>1.4</v>
      </c>
      <c r="I42" s="38">
        <v>1.4</v>
      </c>
      <c r="J42" s="48" t="s">
        <v>376</v>
      </c>
      <c r="K42" s="43" t="s">
        <v>265</v>
      </c>
      <c r="L42" s="49" t="s">
        <v>130</v>
      </c>
      <c r="M42" s="44" t="s">
        <v>142</v>
      </c>
      <c r="N42" s="44" t="s">
        <v>141</v>
      </c>
      <c r="O42" s="44" t="s">
        <v>119</v>
      </c>
      <c r="P42" s="57" t="s">
        <v>75</v>
      </c>
      <c r="Q42" s="3" t="s">
        <v>550</v>
      </c>
    </row>
    <row r="43" spans="1:17" ht="12">
      <c r="A43" s="4" t="s">
        <v>546</v>
      </c>
      <c r="B43" s="37">
        <v>0</v>
      </c>
      <c r="C43" s="38">
        <v>0</v>
      </c>
      <c r="D43" s="38">
        <v>0</v>
      </c>
      <c r="E43" s="38">
        <v>0</v>
      </c>
      <c r="F43" s="38">
        <v>36</v>
      </c>
      <c r="G43" s="38">
        <v>36</v>
      </c>
      <c r="H43" s="38">
        <v>36</v>
      </c>
      <c r="I43" s="38">
        <v>36</v>
      </c>
      <c r="J43" s="48" t="s">
        <v>548</v>
      </c>
      <c r="K43" s="43" t="s">
        <v>221</v>
      </c>
      <c r="L43" s="49" t="s">
        <v>130</v>
      </c>
      <c r="M43" s="44" t="s">
        <v>142</v>
      </c>
      <c r="N43" s="44" t="s">
        <v>141</v>
      </c>
      <c r="O43" s="44" t="s">
        <v>119</v>
      </c>
      <c r="P43" s="57" t="s">
        <v>75</v>
      </c>
      <c r="Q43" s="3" t="s">
        <v>551</v>
      </c>
    </row>
    <row r="44" spans="1:17" ht="12">
      <c r="A44" s="4" t="s">
        <v>547</v>
      </c>
      <c r="B44" s="37">
        <v>0</v>
      </c>
      <c r="C44" s="38">
        <v>0</v>
      </c>
      <c r="D44" s="38">
        <v>0</v>
      </c>
      <c r="E44" s="38">
        <v>0</v>
      </c>
      <c r="F44" s="38">
        <v>0</v>
      </c>
      <c r="G44" s="38">
        <v>0</v>
      </c>
      <c r="H44" s="38">
        <v>0</v>
      </c>
      <c r="I44" s="38">
        <v>72</v>
      </c>
      <c r="J44" s="48"/>
      <c r="K44" s="43" t="s">
        <v>204</v>
      </c>
      <c r="L44" s="49" t="s">
        <v>130</v>
      </c>
      <c r="M44" s="44" t="s">
        <v>142</v>
      </c>
      <c r="N44" s="44" t="s">
        <v>141</v>
      </c>
      <c r="O44" s="44" t="s">
        <v>549</v>
      </c>
      <c r="P44" s="57" t="s">
        <v>75</v>
      </c>
      <c r="Q44" s="3" t="s">
        <v>710</v>
      </c>
    </row>
    <row r="45" spans="1:17" ht="12">
      <c r="A45" s="3" t="s">
        <v>443</v>
      </c>
      <c r="B45" s="37">
        <v>0</v>
      </c>
      <c r="C45" s="38">
        <v>0</v>
      </c>
      <c r="D45" s="38">
        <v>0.01</v>
      </c>
      <c r="E45" s="38">
        <v>0.01</v>
      </c>
      <c r="F45" s="38">
        <v>0.01</v>
      </c>
      <c r="G45" s="38">
        <v>0.01</v>
      </c>
      <c r="H45" s="38">
        <v>0.01</v>
      </c>
      <c r="I45" s="38">
        <v>0.01</v>
      </c>
      <c r="J45" s="48" t="s">
        <v>444</v>
      </c>
      <c r="K45" s="43" t="s">
        <v>221</v>
      </c>
      <c r="L45" s="49" t="s">
        <v>130</v>
      </c>
      <c r="M45" s="44" t="s">
        <v>142</v>
      </c>
      <c r="N45" s="44" t="s">
        <v>141</v>
      </c>
      <c r="O45" s="58"/>
      <c r="P45" s="57" t="s">
        <v>75</v>
      </c>
      <c r="Q45" s="3" t="s">
        <v>254</v>
      </c>
    </row>
    <row r="46" spans="1:17" ht="12">
      <c r="A46" s="3" t="s">
        <v>144</v>
      </c>
      <c r="B46" s="37">
        <v>0.01</v>
      </c>
      <c r="C46" s="38">
        <v>0.01</v>
      </c>
      <c r="D46" s="38">
        <v>0.01</v>
      </c>
      <c r="E46" s="38">
        <v>0.01</v>
      </c>
      <c r="F46" s="38">
        <v>0.01</v>
      </c>
      <c r="G46" s="38">
        <v>0.01</v>
      </c>
      <c r="H46" s="38">
        <v>0.01</v>
      </c>
      <c r="I46" s="38">
        <v>0.01</v>
      </c>
      <c r="J46" s="48"/>
      <c r="K46" s="43"/>
      <c r="L46" s="49" t="s">
        <v>226</v>
      </c>
      <c r="M46" s="44" t="s">
        <v>274</v>
      </c>
      <c r="N46" s="44"/>
      <c r="O46" s="44"/>
      <c r="P46" s="57" t="s">
        <v>75</v>
      </c>
      <c r="Q46" s="3" t="s">
        <v>44</v>
      </c>
    </row>
    <row r="47" spans="1:17" ht="12">
      <c r="A47" s="3" t="s">
        <v>553</v>
      </c>
      <c r="B47" s="37">
        <v>0</v>
      </c>
      <c r="C47" s="38">
        <v>0.5</v>
      </c>
      <c r="D47" s="38">
        <v>0.5</v>
      </c>
      <c r="E47" s="38">
        <v>0.5</v>
      </c>
      <c r="F47" s="38">
        <v>0.5</v>
      </c>
      <c r="G47" s="38">
        <v>0.5</v>
      </c>
      <c r="H47" s="38">
        <v>0.5</v>
      </c>
      <c r="I47" s="38">
        <v>0.5</v>
      </c>
      <c r="J47" s="48" t="s">
        <v>152</v>
      </c>
      <c r="K47" s="43"/>
      <c r="L47" s="49" t="s">
        <v>375</v>
      </c>
      <c r="M47" s="44" t="s">
        <v>274</v>
      </c>
      <c r="N47" s="44" t="s">
        <v>326</v>
      </c>
      <c r="O47" s="44" t="s">
        <v>80</v>
      </c>
      <c r="P47" s="57" t="s">
        <v>75</v>
      </c>
      <c r="Q47" s="3" t="s">
        <v>552</v>
      </c>
    </row>
    <row r="48" spans="1:17" ht="12">
      <c r="A48" s="4" t="s">
        <v>554</v>
      </c>
      <c r="B48" s="37">
        <v>0</v>
      </c>
      <c r="C48" s="38">
        <v>0</v>
      </c>
      <c r="D48" s="38">
        <v>0</v>
      </c>
      <c r="E48" s="38">
        <v>0</v>
      </c>
      <c r="F48" s="38">
        <v>0</v>
      </c>
      <c r="G48" s="38">
        <v>80</v>
      </c>
      <c r="H48" s="38">
        <v>80</v>
      </c>
      <c r="I48" s="38">
        <v>80</v>
      </c>
      <c r="J48" s="48" t="s">
        <v>152</v>
      </c>
      <c r="K48" s="43"/>
      <c r="L48" s="49" t="s">
        <v>375</v>
      </c>
      <c r="M48" s="44" t="s">
        <v>274</v>
      </c>
      <c r="N48" s="44" t="s">
        <v>326</v>
      </c>
      <c r="O48" s="44" t="s">
        <v>80</v>
      </c>
      <c r="P48" s="57" t="s">
        <v>75</v>
      </c>
      <c r="Q48" s="3" t="s">
        <v>552</v>
      </c>
    </row>
    <row r="49" spans="1:57" ht="12">
      <c r="A49" s="80" t="s">
        <v>555</v>
      </c>
      <c r="B49" s="65">
        <v>0</v>
      </c>
      <c r="C49" s="76">
        <v>0</v>
      </c>
      <c r="D49" s="76">
        <v>0</v>
      </c>
      <c r="E49" s="76">
        <v>0</v>
      </c>
      <c r="F49" s="76">
        <v>0</v>
      </c>
      <c r="G49" s="76">
        <v>0</v>
      </c>
      <c r="H49" s="76">
        <v>80</v>
      </c>
      <c r="I49" s="76">
        <v>80</v>
      </c>
      <c r="J49" s="79" t="s">
        <v>152</v>
      </c>
      <c r="K49" s="77"/>
      <c r="L49" s="67" t="s">
        <v>375</v>
      </c>
      <c r="M49" s="78" t="s">
        <v>274</v>
      </c>
      <c r="N49" s="78" t="s">
        <v>326</v>
      </c>
      <c r="O49" s="78" t="s">
        <v>80</v>
      </c>
      <c r="P49" s="69" t="s">
        <v>75</v>
      </c>
      <c r="Q49" s="75" t="s">
        <v>552</v>
      </c>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row>
    <row r="50" spans="1:57" ht="12">
      <c r="A50" s="80" t="s">
        <v>634</v>
      </c>
      <c r="B50" s="65">
        <v>0</v>
      </c>
      <c r="C50" s="76">
        <v>0</v>
      </c>
      <c r="D50" s="76">
        <v>0</v>
      </c>
      <c r="E50" s="76">
        <v>0</v>
      </c>
      <c r="F50" s="76">
        <v>0</v>
      </c>
      <c r="G50" s="76">
        <v>1</v>
      </c>
      <c r="H50" s="76">
        <v>1</v>
      </c>
      <c r="I50" s="76">
        <v>1</v>
      </c>
      <c r="J50" s="79" t="s">
        <v>146</v>
      </c>
      <c r="K50" s="77" t="s">
        <v>146</v>
      </c>
      <c r="L50" s="67" t="s">
        <v>319</v>
      </c>
      <c r="M50" s="78" t="s">
        <v>142</v>
      </c>
      <c r="N50" s="78" t="s">
        <v>636</v>
      </c>
      <c r="O50" s="78" t="s">
        <v>637</v>
      </c>
      <c r="P50" s="69"/>
      <c r="Q50" s="75" t="s">
        <v>635</v>
      </c>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row>
    <row r="51" spans="1:57" ht="12">
      <c r="A51" s="80" t="s">
        <v>614</v>
      </c>
      <c r="B51" s="65">
        <v>0</v>
      </c>
      <c r="C51" s="76">
        <v>0</v>
      </c>
      <c r="D51" s="76">
        <v>0.01</v>
      </c>
      <c r="E51" s="76">
        <v>0.01</v>
      </c>
      <c r="F51" s="76">
        <v>0.01</v>
      </c>
      <c r="G51" s="76">
        <v>0.01</v>
      </c>
      <c r="H51" s="76">
        <v>0.01</v>
      </c>
      <c r="I51" s="76">
        <v>0.01</v>
      </c>
      <c r="J51" s="79" t="s">
        <v>615</v>
      </c>
      <c r="K51" s="77" t="s">
        <v>22</v>
      </c>
      <c r="L51" s="67" t="s">
        <v>130</v>
      </c>
      <c r="M51" s="78" t="s">
        <v>425</v>
      </c>
      <c r="N51" s="78" t="s">
        <v>440</v>
      </c>
      <c r="O51" s="78" t="s">
        <v>402</v>
      </c>
      <c r="P51" s="69"/>
      <c r="Q51" s="75" t="s">
        <v>616</v>
      </c>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row>
    <row r="52" spans="1:17" ht="12">
      <c r="A52" s="3" t="s">
        <v>458</v>
      </c>
      <c r="B52" s="37">
        <v>0</v>
      </c>
      <c r="C52" s="38">
        <v>0</v>
      </c>
      <c r="D52" s="38">
        <v>1.2</v>
      </c>
      <c r="E52" s="38">
        <v>3.7</v>
      </c>
      <c r="F52" s="38">
        <v>3.7</v>
      </c>
      <c r="G52" s="38">
        <v>3.7</v>
      </c>
      <c r="H52" s="38">
        <v>3.7</v>
      </c>
      <c r="I52" s="38">
        <v>3.7</v>
      </c>
      <c r="J52" s="48" t="s">
        <v>323</v>
      </c>
      <c r="K52" s="43"/>
      <c r="L52" s="49" t="s">
        <v>46</v>
      </c>
      <c r="M52" s="44" t="s">
        <v>142</v>
      </c>
      <c r="N52" s="44"/>
      <c r="O52" s="44" t="s">
        <v>324</v>
      </c>
      <c r="P52" s="57" t="s">
        <v>75</v>
      </c>
      <c r="Q52" s="3" t="s">
        <v>422</v>
      </c>
    </row>
    <row r="53" spans="1:17" ht="12">
      <c r="A53" s="4" t="s">
        <v>638</v>
      </c>
      <c r="B53" s="37">
        <v>0</v>
      </c>
      <c r="C53" s="38">
        <v>0</v>
      </c>
      <c r="D53" s="38">
        <v>0</v>
      </c>
      <c r="E53" s="38">
        <v>0</v>
      </c>
      <c r="F53" s="38">
        <v>0</v>
      </c>
      <c r="G53" s="38">
        <v>42</v>
      </c>
      <c r="H53" s="38">
        <v>42</v>
      </c>
      <c r="I53" s="38">
        <v>42</v>
      </c>
      <c r="J53" s="48" t="s">
        <v>640</v>
      </c>
      <c r="K53" s="43" t="s">
        <v>641</v>
      </c>
      <c r="L53" s="49" t="s">
        <v>319</v>
      </c>
      <c r="M53" s="44" t="s">
        <v>642</v>
      </c>
      <c r="N53" s="44"/>
      <c r="O53" s="44" t="s">
        <v>324</v>
      </c>
      <c r="P53" s="57"/>
      <c r="Q53" s="3" t="s">
        <v>639</v>
      </c>
    </row>
    <row r="54" spans="1:17" ht="12">
      <c r="A54" s="3" t="s">
        <v>460</v>
      </c>
      <c r="B54" s="37">
        <v>0</v>
      </c>
      <c r="C54" s="38">
        <v>0</v>
      </c>
      <c r="D54" s="38">
        <v>0.584</v>
      </c>
      <c r="E54" s="38">
        <v>0.584</v>
      </c>
      <c r="F54" s="38">
        <v>0.58</v>
      </c>
      <c r="G54" s="38">
        <v>0.58</v>
      </c>
      <c r="H54" s="38">
        <v>0.58</v>
      </c>
      <c r="I54" s="38">
        <v>0.58</v>
      </c>
      <c r="J54" s="48" t="s">
        <v>223</v>
      </c>
      <c r="K54" s="43"/>
      <c r="L54" s="49" t="s">
        <v>224</v>
      </c>
      <c r="M54" s="44" t="s">
        <v>428</v>
      </c>
      <c r="N54" s="44" t="s">
        <v>427</v>
      </c>
      <c r="O54" s="44" t="s">
        <v>81</v>
      </c>
      <c r="P54" s="57" t="s">
        <v>76</v>
      </c>
      <c r="Q54" s="3" t="s">
        <v>461</v>
      </c>
    </row>
    <row r="55" spans="1:17" ht="12">
      <c r="A55" s="3" t="s">
        <v>459</v>
      </c>
      <c r="B55" s="37">
        <v>0</v>
      </c>
      <c r="C55" s="38">
        <v>0</v>
      </c>
      <c r="D55" s="38">
        <v>0</v>
      </c>
      <c r="E55" s="38">
        <v>0</v>
      </c>
      <c r="F55" s="38">
        <v>30</v>
      </c>
      <c r="G55" s="38">
        <v>30</v>
      </c>
      <c r="H55" s="38">
        <v>30</v>
      </c>
      <c r="I55" s="38">
        <v>30</v>
      </c>
      <c r="J55" s="48" t="s">
        <v>463</v>
      </c>
      <c r="K55" s="43"/>
      <c r="L55" s="49" t="s">
        <v>224</v>
      </c>
      <c r="M55" s="44" t="s">
        <v>428</v>
      </c>
      <c r="N55" s="44" t="s">
        <v>427</v>
      </c>
      <c r="O55" s="44" t="s">
        <v>81</v>
      </c>
      <c r="P55" s="57" t="s">
        <v>76</v>
      </c>
      <c r="Q55" s="3" t="s">
        <v>462</v>
      </c>
    </row>
    <row r="56" spans="1:17" ht="12">
      <c r="A56" s="3" t="s">
        <v>506</v>
      </c>
      <c r="B56" s="37">
        <v>0</v>
      </c>
      <c r="C56" s="38">
        <v>0</v>
      </c>
      <c r="D56" s="38">
        <v>0</v>
      </c>
      <c r="E56" s="38">
        <v>12</v>
      </c>
      <c r="F56" s="38">
        <v>12</v>
      </c>
      <c r="G56" s="38">
        <v>12</v>
      </c>
      <c r="H56" s="38">
        <v>12</v>
      </c>
      <c r="I56" s="38">
        <v>12</v>
      </c>
      <c r="J56" s="48"/>
      <c r="K56" s="43"/>
      <c r="L56" s="49" t="s">
        <v>508</v>
      </c>
      <c r="M56" s="44" t="s">
        <v>142</v>
      </c>
      <c r="N56" s="44" t="s">
        <v>141</v>
      </c>
      <c r="O56" s="44" t="s">
        <v>509</v>
      </c>
      <c r="P56" s="57" t="s">
        <v>75</v>
      </c>
      <c r="Q56" s="3" t="s">
        <v>507</v>
      </c>
    </row>
    <row r="57" spans="1:17" ht="12">
      <c r="A57" s="3" t="s">
        <v>506</v>
      </c>
      <c r="B57" s="37">
        <v>0</v>
      </c>
      <c r="C57" s="38">
        <v>0</v>
      </c>
      <c r="D57" s="38">
        <v>0</v>
      </c>
      <c r="E57" s="38">
        <v>0</v>
      </c>
      <c r="F57" s="38">
        <v>0</v>
      </c>
      <c r="G57" s="38">
        <v>20</v>
      </c>
      <c r="H57" s="38">
        <v>20</v>
      </c>
      <c r="I57" s="38">
        <v>20</v>
      </c>
      <c r="J57" s="48"/>
      <c r="K57" s="43" t="s">
        <v>352</v>
      </c>
      <c r="L57" s="49" t="s">
        <v>130</v>
      </c>
      <c r="M57" s="44" t="s">
        <v>142</v>
      </c>
      <c r="N57" s="44" t="s">
        <v>141</v>
      </c>
      <c r="O57" s="44" t="s">
        <v>509</v>
      </c>
      <c r="P57" s="57" t="s">
        <v>75</v>
      </c>
      <c r="Q57" s="3" t="s">
        <v>680</v>
      </c>
    </row>
    <row r="58" spans="1:17" ht="12">
      <c r="A58" s="3" t="s">
        <v>336</v>
      </c>
      <c r="B58" s="37">
        <v>0</v>
      </c>
      <c r="C58" s="38">
        <v>4.1</v>
      </c>
      <c r="D58" s="38">
        <v>4.1</v>
      </c>
      <c r="E58" s="38">
        <v>4.1</v>
      </c>
      <c r="F58" s="38">
        <v>4.1</v>
      </c>
      <c r="G58" s="38">
        <v>4.1</v>
      </c>
      <c r="H58" s="38">
        <v>4.1</v>
      </c>
      <c r="I58" s="38">
        <v>4.1</v>
      </c>
      <c r="J58" s="48" t="s">
        <v>225</v>
      </c>
      <c r="K58" s="43"/>
      <c r="L58" s="49" t="s">
        <v>226</v>
      </c>
      <c r="M58" s="44" t="s">
        <v>438</v>
      </c>
      <c r="N58" s="44" t="s">
        <v>429</v>
      </c>
      <c r="O58" s="44"/>
      <c r="P58" s="57" t="s">
        <v>76</v>
      </c>
      <c r="Q58" s="3" t="s">
        <v>230</v>
      </c>
    </row>
    <row r="59" spans="1:17" ht="12">
      <c r="A59" s="3" t="s">
        <v>156</v>
      </c>
      <c r="B59" s="37">
        <v>0</v>
      </c>
      <c r="C59" s="38">
        <v>0</v>
      </c>
      <c r="D59" s="38">
        <v>0.07</v>
      </c>
      <c r="E59" s="38">
        <v>0.07</v>
      </c>
      <c r="F59" s="38">
        <v>0.07</v>
      </c>
      <c r="G59" s="38">
        <v>0.07</v>
      </c>
      <c r="H59" s="38">
        <v>0.07</v>
      </c>
      <c r="I59" s="38">
        <v>0.07</v>
      </c>
      <c r="J59" s="48" t="s">
        <v>136</v>
      </c>
      <c r="K59" s="43" t="s">
        <v>373</v>
      </c>
      <c r="L59" s="49" t="s">
        <v>130</v>
      </c>
      <c r="M59" s="44" t="s">
        <v>18</v>
      </c>
      <c r="N59" s="44" t="s">
        <v>19</v>
      </c>
      <c r="O59" s="44" t="s">
        <v>20</v>
      </c>
      <c r="P59" s="59" t="s">
        <v>76</v>
      </c>
      <c r="Q59" s="3" t="s">
        <v>135</v>
      </c>
    </row>
    <row r="60" spans="1:17" ht="12">
      <c r="A60" s="3" t="s">
        <v>156</v>
      </c>
      <c r="B60" s="37">
        <v>0</v>
      </c>
      <c r="C60" s="38">
        <v>0</v>
      </c>
      <c r="D60" s="38">
        <v>0</v>
      </c>
      <c r="E60" s="38">
        <v>0</v>
      </c>
      <c r="F60" s="38">
        <v>0</v>
      </c>
      <c r="G60" s="38">
        <v>20</v>
      </c>
      <c r="H60" s="38">
        <v>20</v>
      </c>
      <c r="I60" s="38">
        <v>20</v>
      </c>
      <c r="J60" s="48" t="s">
        <v>21</v>
      </c>
      <c r="K60" s="43" t="s">
        <v>148</v>
      </c>
      <c r="L60" s="49" t="s">
        <v>130</v>
      </c>
      <c r="M60" s="44" t="s">
        <v>18</v>
      </c>
      <c r="N60" s="44" t="s">
        <v>19</v>
      </c>
      <c r="O60" s="44" t="s">
        <v>108</v>
      </c>
      <c r="P60" s="59" t="s">
        <v>76</v>
      </c>
      <c r="Q60" s="3" t="s">
        <v>321</v>
      </c>
    </row>
    <row r="61" spans="1:16" ht="12">
      <c r="A61" s="3" t="s">
        <v>156</v>
      </c>
      <c r="B61" s="37">
        <v>0</v>
      </c>
      <c r="C61" s="38">
        <v>0</v>
      </c>
      <c r="D61" s="38">
        <v>0</v>
      </c>
      <c r="E61" s="38">
        <v>0</v>
      </c>
      <c r="F61" s="38">
        <v>0</v>
      </c>
      <c r="G61" s="38">
        <v>0</v>
      </c>
      <c r="H61" s="38">
        <v>18</v>
      </c>
      <c r="I61" s="38">
        <v>18</v>
      </c>
      <c r="J61" s="48"/>
      <c r="K61" s="43" t="s">
        <v>22</v>
      </c>
      <c r="L61" s="49" t="s">
        <v>130</v>
      </c>
      <c r="M61" s="44" t="s">
        <v>169</v>
      </c>
      <c r="N61" s="44" t="s">
        <v>19</v>
      </c>
      <c r="O61" s="44" t="s">
        <v>23</v>
      </c>
      <c r="P61" s="59" t="s">
        <v>76</v>
      </c>
    </row>
    <row r="62" spans="1:17" ht="12">
      <c r="A62" s="3" t="s">
        <v>502</v>
      </c>
      <c r="B62" s="37">
        <v>0.01</v>
      </c>
      <c r="C62" s="38">
        <v>0.01</v>
      </c>
      <c r="D62" s="38">
        <v>0.01</v>
      </c>
      <c r="E62" s="38">
        <v>0.01</v>
      </c>
      <c r="F62" s="38">
        <v>0.01</v>
      </c>
      <c r="G62" s="38">
        <v>0.01</v>
      </c>
      <c r="H62" s="38">
        <v>0.01</v>
      </c>
      <c r="I62" s="38">
        <v>0.01</v>
      </c>
      <c r="J62" s="48" t="s">
        <v>145</v>
      </c>
      <c r="K62" s="43" t="s">
        <v>219</v>
      </c>
      <c r="L62" s="49" t="s">
        <v>130</v>
      </c>
      <c r="M62" s="44" t="s">
        <v>274</v>
      </c>
      <c r="N62" s="44" t="s">
        <v>326</v>
      </c>
      <c r="O62" s="44" t="s">
        <v>80</v>
      </c>
      <c r="P62" s="57" t="s">
        <v>75</v>
      </c>
      <c r="Q62" s="3" t="s">
        <v>503</v>
      </c>
    </row>
    <row r="63" spans="1:16" ht="12">
      <c r="A63" s="3" t="s">
        <v>556</v>
      </c>
      <c r="B63" s="37">
        <v>0</v>
      </c>
      <c r="C63" s="38">
        <v>0</v>
      </c>
      <c r="D63" s="38">
        <v>0</v>
      </c>
      <c r="E63" s="38">
        <v>3</v>
      </c>
      <c r="F63" s="38">
        <v>3</v>
      </c>
      <c r="G63" s="38">
        <v>3</v>
      </c>
      <c r="H63" s="38">
        <v>3</v>
      </c>
      <c r="I63" s="38">
        <v>3</v>
      </c>
      <c r="J63" s="48"/>
      <c r="K63" s="43"/>
      <c r="L63" s="49"/>
      <c r="M63" s="44"/>
      <c r="N63" s="44"/>
      <c r="O63" s="44"/>
      <c r="P63" s="57"/>
    </row>
    <row r="64" spans="1:17" ht="12">
      <c r="A64" s="4" t="s">
        <v>251</v>
      </c>
      <c r="B64" s="37">
        <v>0</v>
      </c>
      <c r="C64" s="38">
        <v>0</v>
      </c>
      <c r="D64" s="38">
        <v>0</v>
      </c>
      <c r="E64" s="38">
        <v>0</v>
      </c>
      <c r="F64" s="38">
        <v>13</v>
      </c>
      <c r="G64" s="38">
        <v>26</v>
      </c>
      <c r="H64" s="38">
        <v>26</v>
      </c>
      <c r="I64" s="38">
        <v>26</v>
      </c>
      <c r="J64" s="48" t="s">
        <v>705</v>
      </c>
      <c r="K64" s="43"/>
      <c r="L64" s="49" t="s">
        <v>319</v>
      </c>
      <c r="M64" s="44" t="s">
        <v>142</v>
      </c>
      <c r="N64" s="44" t="s">
        <v>141</v>
      </c>
      <c r="O64" s="44" t="s">
        <v>252</v>
      </c>
      <c r="P64" s="57" t="s">
        <v>75</v>
      </c>
      <c r="Q64" s="3" t="s">
        <v>704</v>
      </c>
    </row>
    <row r="65" spans="1:17" ht="12">
      <c r="A65" s="4" t="s">
        <v>722</v>
      </c>
      <c r="B65" s="37">
        <v>0</v>
      </c>
      <c r="C65" s="38">
        <v>0</v>
      </c>
      <c r="D65" s="38">
        <v>0.01</v>
      </c>
      <c r="E65" s="38">
        <v>0.01</v>
      </c>
      <c r="F65" s="38">
        <v>1</v>
      </c>
      <c r="G65" s="38">
        <v>1</v>
      </c>
      <c r="H65" s="38">
        <v>1</v>
      </c>
      <c r="I65" s="38">
        <v>1</v>
      </c>
      <c r="J65" s="48"/>
      <c r="K65" s="43" t="s">
        <v>305</v>
      </c>
      <c r="L65" s="49" t="s">
        <v>268</v>
      </c>
      <c r="M65" s="44" t="s">
        <v>724</v>
      </c>
      <c r="N65" s="44" t="s">
        <v>326</v>
      </c>
      <c r="O65" s="44" t="s">
        <v>82</v>
      </c>
      <c r="P65" s="57"/>
      <c r="Q65" s="3" t="s">
        <v>723</v>
      </c>
    </row>
    <row r="66" spans="1:17" ht="12">
      <c r="A66" s="3" t="s">
        <v>138</v>
      </c>
      <c r="B66" s="37">
        <v>0</v>
      </c>
      <c r="C66" s="38">
        <v>0</v>
      </c>
      <c r="D66" s="38">
        <v>0</v>
      </c>
      <c r="E66" s="38">
        <v>4.4</v>
      </c>
      <c r="F66" s="38">
        <v>17.8</v>
      </c>
      <c r="G66" s="38">
        <v>17.8</v>
      </c>
      <c r="H66" s="38">
        <v>17.8</v>
      </c>
      <c r="I66" s="38">
        <v>17.8</v>
      </c>
      <c r="J66" s="48" t="s">
        <v>70</v>
      </c>
      <c r="K66" s="43" t="s">
        <v>71</v>
      </c>
      <c r="L66" s="49" t="s">
        <v>268</v>
      </c>
      <c r="M66" s="44" t="s">
        <v>72</v>
      </c>
      <c r="N66" s="44" t="s">
        <v>327</v>
      </c>
      <c r="O66" s="44" t="s">
        <v>73</v>
      </c>
      <c r="P66" s="57"/>
      <c r="Q66" s="3" t="s">
        <v>517</v>
      </c>
    </row>
    <row r="67" spans="1:17" ht="12">
      <c r="A67" s="3" t="s">
        <v>557</v>
      </c>
      <c r="B67" s="37">
        <v>0.05</v>
      </c>
      <c r="C67" s="38">
        <v>0.05</v>
      </c>
      <c r="D67" s="38">
        <v>0.05</v>
      </c>
      <c r="E67" s="38">
        <v>0.05</v>
      </c>
      <c r="F67" s="38">
        <v>55.05</v>
      </c>
      <c r="G67" s="38">
        <v>55.05</v>
      </c>
      <c r="H67" s="38">
        <v>55.05</v>
      </c>
      <c r="I67" s="38">
        <v>55.05</v>
      </c>
      <c r="J67" s="48"/>
      <c r="K67" s="43" t="s">
        <v>501</v>
      </c>
      <c r="L67" s="49" t="s">
        <v>130</v>
      </c>
      <c r="M67" s="44" t="s">
        <v>142</v>
      </c>
      <c r="N67" s="44" t="s">
        <v>327</v>
      </c>
      <c r="O67" s="44" t="s">
        <v>82</v>
      </c>
      <c r="P67" s="57" t="s">
        <v>75</v>
      </c>
      <c r="Q67" s="3" t="s">
        <v>171</v>
      </c>
    </row>
    <row r="68" spans="1:17" ht="12">
      <c r="A68" s="3" t="s">
        <v>768</v>
      </c>
      <c r="B68" s="37">
        <v>0.05</v>
      </c>
      <c r="C68" s="38">
        <v>0.05</v>
      </c>
      <c r="D68" s="38">
        <v>0.05</v>
      </c>
      <c r="E68" s="38">
        <v>0.05</v>
      </c>
      <c r="F68" s="38">
        <v>55.05</v>
      </c>
      <c r="G68" s="38">
        <v>55.05</v>
      </c>
      <c r="H68" s="38">
        <v>55.05</v>
      </c>
      <c r="I68" s="38">
        <v>55.05</v>
      </c>
      <c r="J68" s="48" t="s">
        <v>558</v>
      </c>
      <c r="K68" s="43" t="s">
        <v>497</v>
      </c>
      <c r="L68" s="49" t="s">
        <v>130</v>
      </c>
      <c r="M68" s="44" t="s">
        <v>142</v>
      </c>
      <c r="N68" s="44" t="s">
        <v>327</v>
      </c>
      <c r="O68" s="44" t="s">
        <v>82</v>
      </c>
      <c r="P68" s="57" t="s">
        <v>75</v>
      </c>
      <c r="Q68" s="3" t="s">
        <v>171</v>
      </c>
    </row>
    <row r="69" spans="1:17" ht="12.75">
      <c r="A69" s="3" t="s">
        <v>769</v>
      </c>
      <c r="B69" s="37">
        <v>0</v>
      </c>
      <c r="C69" s="38">
        <v>0.25</v>
      </c>
      <c r="D69" s="38">
        <v>0.25</v>
      </c>
      <c r="E69" s="38">
        <v>0.25</v>
      </c>
      <c r="F69" s="38">
        <v>0.25</v>
      </c>
      <c r="G69" s="38">
        <v>0.25</v>
      </c>
      <c r="H69" s="38">
        <v>0.25</v>
      </c>
      <c r="I69" s="38">
        <v>0.25</v>
      </c>
      <c r="J69" s="48" t="s">
        <v>147</v>
      </c>
      <c r="K69" s="43" t="s">
        <v>148</v>
      </c>
      <c r="L69" s="49" t="s">
        <v>248</v>
      </c>
      <c r="M69" s="44" t="s">
        <v>142</v>
      </c>
      <c r="N69" s="44" t="s">
        <v>141</v>
      </c>
      <c r="O69" s="44" t="s">
        <v>83</v>
      </c>
      <c r="P69" s="57" t="s">
        <v>75</v>
      </c>
      <c r="Q69" t="s">
        <v>441</v>
      </c>
    </row>
    <row r="70" spans="1:17" ht="12">
      <c r="A70" s="3" t="s">
        <v>771</v>
      </c>
      <c r="B70" s="37">
        <v>0</v>
      </c>
      <c r="C70" s="38">
        <v>0</v>
      </c>
      <c r="D70" s="38">
        <v>0</v>
      </c>
      <c r="E70" s="38">
        <v>0</v>
      </c>
      <c r="F70" s="38">
        <v>0</v>
      </c>
      <c r="G70" s="38">
        <v>27.5</v>
      </c>
      <c r="H70" s="38">
        <v>27.5</v>
      </c>
      <c r="I70" s="38">
        <v>27.5</v>
      </c>
      <c r="J70" s="48" t="s">
        <v>770</v>
      </c>
      <c r="K70" s="43" t="s">
        <v>275</v>
      </c>
      <c r="L70" s="49" t="s">
        <v>130</v>
      </c>
      <c r="M70" s="44" t="s">
        <v>142</v>
      </c>
      <c r="N70" s="44" t="s">
        <v>141</v>
      </c>
      <c r="O70" s="44" t="s">
        <v>83</v>
      </c>
      <c r="P70" s="57" t="s">
        <v>75</v>
      </c>
      <c r="Q70" s="3" t="s">
        <v>331</v>
      </c>
    </row>
    <row r="71" spans="1:17" ht="12">
      <c r="A71" s="3" t="s">
        <v>523</v>
      </c>
      <c r="B71" s="37">
        <v>0</v>
      </c>
      <c r="C71" s="38">
        <v>0</v>
      </c>
      <c r="D71" s="38">
        <v>0</v>
      </c>
      <c r="E71" s="38">
        <v>137</v>
      </c>
      <c r="F71" s="38">
        <v>137</v>
      </c>
      <c r="G71" s="38">
        <v>137</v>
      </c>
      <c r="H71" s="38">
        <v>137</v>
      </c>
      <c r="I71" s="38">
        <v>137</v>
      </c>
      <c r="J71" s="48" t="s">
        <v>524</v>
      </c>
      <c r="K71" s="43" t="s">
        <v>265</v>
      </c>
      <c r="L71" s="49" t="s">
        <v>130</v>
      </c>
      <c r="M71" s="44" t="s">
        <v>169</v>
      </c>
      <c r="N71" s="44" t="s">
        <v>437</v>
      </c>
      <c r="O71" s="44" t="s">
        <v>525</v>
      </c>
      <c r="P71" s="57" t="s">
        <v>124</v>
      </c>
      <c r="Q71" s="3" t="s">
        <v>526</v>
      </c>
    </row>
    <row r="72" spans="1:17" ht="12">
      <c r="A72" s="3" t="s">
        <v>518</v>
      </c>
      <c r="B72" s="37">
        <v>0</v>
      </c>
      <c r="C72" s="38">
        <v>0</v>
      </c>
      <c r="D72" s="38">
        <v>0</v>
      </c>
      <c r="E72" s="38">
        <v>0.01</v>
      </c>
      <c r="F72" s="38">
        <v>0.01</v>
      </c>
      <c r="G72" s="38">
        <v>0.01</v>
      </c>
      <c r="H72" s="38">
        <v>0.01</v>
      </c>
      <c r="I72" s="38">
        <v>0.01</v>
      </c>
      <c r="J72" s="48"/>
      <c r="K72" s="43"/>
      <c r="L72" s="49"/>
      <c r="M72" s="44" t="s">
        <v>274</v>
      </c>
      <c r="N72" s="44"/>
      <c r="O72" s="44" t="s">
        <v>519</v>
      </c>
      <c r="P72" s="57" t="s">
        <v>75</v>
      </c>
      <c r="Q72" s="3" t="s">
        <v>520</v>
      </c>
    </row>
    <row r="73" spans="1:17" ht="12">
      <c r="A73" s="4" t="s">
        <v>654</v>
      </c>
      <c r="B73" s="37">
        <v>0</v>
      </c>
      <c r="C73" s="38">
        <v>0.1</v>
      </c>
      <c r="D73" s="38">
        <v>0.1</v>
      </c>
      <c r="E73" s="38">
        <v>0.1</v>
      </c>
      <c r="F73" s="38">
        <v>0.1</v>
      </c>
      <c r="G73" s="38">
        <v>0.1</v>
      </c>
      <c r="H73" s="38">
        <v>0.1</v>
      </c>
      <c r="I73" s="38">
        <v>0.1</v>
      </c>
      <c r="J73" s="48" t="s">
        <v>658</v>
      </c>
      <c r="K73" s="43"/>
      <c r="L73" s="49" t="s">
        <v>253</v>
      </c>
      <c r="M73" s="44" t="s">
        <v>656</v>
      </c>
      <c r="N73" s="44" t="s">
        <v>326</v>
      </c>
      <c r="O73" s="44" t="s">
        <v>38</v>
      </c>
      <c r="P73" s="57"/>
      <c r="Q73" s="3" t="s">
        <v>659</v>
      </c>
    </row>
    <row r="74" spans="1:17" ht="12">
      <c r="A74" s="4" t="s">
        <v>654</v>
      </c>
      <c r="B74" s="37">
        <v>0</v>
      </c>
      <c r="C74" s="38">
        <v>0</v>
      </c>
      <c r="D74" s="38">
        <v>0</v>
      </c>
      <c r="E74" s="38">
        <v>2.67</v>
      </c>
      <c r="F74" s="38">
        <v>2.67</v>
      </c>
      <c r="G74" s="38">
        <v>2.67</v>
      </c>
      <c r="H74" s="38">
        <v>2.67</v>
      </c>
      <c r="I74" s="38">
        <v>2.67</v>
      </c>
      <c r="J74" s="48" t="s">
        <v>655</v>
      </c>
      <c r="K74" s="43"/>
      <c r="L74" s="49" t="s">
        <v>508</v>
      </c>
      <c r="M74" s="44" t="s">
        <v>656</v>
      </c>
      <c r="N74" s="44" t="s">
        <v>326</v>
      </c>
      <c r="O74" s="44" t="s">
        <v>38</v>
      </c>
      <c r="P74" s="57"/>
      <c r="Q74" s="3" t="s">
        <v>657</v>
      </c>
    </row>
    <row r="75" spans="1:17" ht="12">
      <c r="A75" s="3" t="s">
        <v>345</v>
      </c>
      <c r="B75" s="37">
        <v>0</v>
      </c>
      <c r="C75" s="38">
        <v>75</v>
      </c>
      <c r="D75" s="38">
        <v>75</v>
      </c>
      <c r="E75" s="38">
        <v>75</v>
      </c>
      <c r="F75" s="38">
        <v>75</v>
      </c>
      <c r="G75" s="38">
        <v>75</v>
      </c>
      <c r="H75" s="38">
        <v>75</v>
      </c>
      <c r="I75" s="38">
        <v>75</v>
      </c>
      <c r="J75" s="48" t="s">
        <v>149</v>
      </c>
      <c r="K75" s="43" t="s">
        <v>265</v>
      </c>
      <c r="L75" s="49" t="s">
        <v>130</v>
      </c>
      <c r="M75" s="44" t="s">
        <v>169</v>
      </c>
      <c r="N75" s="44" t="s">
        <v>429</v>
      </c>
      <c r="O75" s="44" t="s">
        <v>84</v>
      </c>
      <c r="P75" s="57" t="s">
        <v>76</v>
      </c>
      <c r="Q75" s="3" t="s">
        <v>168</v>
      </c>
    </row>
    <row r="76" spans="1:17" ht="12">
      <c r="A76" s="3" t="s">
        <v>337</v>
      </c>
      <c r="B76" s="37">
        <v>0.01</v>
      </c>
      <c r="C76" s="38">
        <v>1.01</v>
      </c>
      <c r="D76" s="38">
        <v>1.01</v>
      </c>
      <c r="E76" s="38">
        <v>1.01</v>
      </c>
      <c r="F76" s="38">
        <v>1.01</v>
      </c>
      <c r="G76" s="38">
        <v>1.01</v>
      </c>
      <c r="H76" s="38">
        <v>1.01</v>
      </c>
      <c r="I76" s="38">
        <v>1.01</v>
      </c>
      <c r="J76" s="48" t="s">
        <v>266</v>
      </c>
      <c r="K76" s="43" t="s">
        <v>267</v>
      </c>
      <c r="L76" s="49" t="s">
        <v>268</v>
      </c>
      <c r="M76" s="44" t="s">
        <v>360</v>
      </c>
      <c r="N76" s="44" t="s">
        <v>328</v>
      </c>
      <c r="O76" s="44"/>
      <c r="P76" s="57" t="s">
        <v>76</v>
      </c>
      <c r="Q76" s="3" t="s">
        <v>187</v>
      </c>
    </row>
    <row r="77" spans="1:17" ht="12">
      <c r="A77" s="4" t="s">
        <v>337</v>
      </c>
      <c r="B77" s="37">
        <v>0</v>
      </c>
      <c r="C77" s="38">
        <v>0</v>
      </c>
      <c r="D77" s="38">
        <v>0</v>
      </c>
      <c r="E77" s="38">
        <v>1</v>
      </c>
      <c r="F77" s="38">
        <v>1</v>
      </c>
      <c r="G77" s="38">
        <v>15</v>
      </c>
      <c r="H77" s="38">
        <v>15</v>
      </c>
      <c r="I77" s="38">
        <v>15</v>
      </c>
      <c r="J77" s="48" t="s">
        <v>146</v>
      </c>
      <c r="K77" s="43" t="s">
        <v>677</v>
      </c>
      <c r="L77" s="49" t="s">
        <v>118</v>
      </c>
      <c r="M77" s="44" t="s">
        <v>360</v>
      </c>
      <c r="N77" s="44" t="s">
        <v>328</v>
      </c>
      <c r="O77" s="44"/>
      <c r="P77" s="57" t="s">
        <v>76</v>
      </c>
      <c r="Q77" s="3" t="s">
        <v>678</v>
      </c>
    </row>
    <row r="78" spans="1:17" ht="12">
      <c r="A78" s="4" t="s">
        <v>617</v>
      </c>
      <c r="B78" s="37">
        <v>0.01</v>
      </c>
      <c r="C78" s="38">
        <v>0.01</v>
      </c>
      <c r="D78" s="38">
        <v>0.01</v>
      </c>
      <c r="E78" s="38">
        <v>0.01</v>
      </c>
      <c r="F78" s="38">
        <v>0.01</v>
      </c>
      <c r="G78" s="38">
        <v>0.01</v>
      </c>
      <c r="H78" s="38">
        <v>0.01</v>
      </c>
      <c r="I78" s="38">
        <v>0.01</v>
      </c>
      <c r="J78" s="48" t="s">
        <v>619</v>
      </c>
      <c r="K78" s="43" t="s">
        <v>219</v>
      </c>
      <c r="L78" s="49" t="s">
        <v>130</v>
      </c>
      <c r="M78" s="44" t="s">
        <v>142</v>
      </c>
      <c r="N78" s="44" t="s">
        <v>141</v>
      </c>
      <c r="O78" s="44"/>
      <c r="P78" s="57" t="s">
        <v>75</v>
      </c>
      <c r="Q78" s="3" t="s">
        <v>620</v>
      </c>
    </row>
    <row r="79" spans="1:17" ht="12">
      <c r="A79" s="4" t="s">
        <v>618</v>
      </c>
      <c r="B79" s="37">
        <v>0</v>
      </c>
      <c r="C79" s="38">
        <v>0</v>
      </c>
      <c r="D79" s="38">
        <v>0</v>
      </c>
      <c r="E79" s="38">
        <v>0.8</v>
      </c>
      <c r="F79" s="38">
        <v>0.8</v>
      </c>
      <c r="G79" s="38">
        <v>0.8</v>
      </c>
      <c r="H79" s="38">
        <v>0.8</v>
      </c>
      <c r="I79" s="38">
        <v>0.8</v>
      </c>
      <c r="J79" s="48" t="s">
        <v>619</v>
      </c>
      <c r="K79" s="43" t="s">
        <v>219</v>
      </c>
      <c r="L79" s="49" t="s">
        <v>130</v>
      </c>
      <c r="M79" s="44" t="s">
        <v>142</v>
      </c>
      <c r="N79" s="44" t="s">
        <v>141</v>
      </c>
      <c r="O79" s="44"/>
      <c r="P79" s="57" t="s">
        <v>75</v>
      </c>
      <c r="Q79" s="3" t="s">
        <v>150</v>
      </c>
    </row>
    <row r="80" spans="1:17" ht="12">
      <c r="A80" s="4" t="s">
        <v>660</v>
      </c>
      <c r="B80" s="37">
        <v>0</v>
      </c>
      <c r="C80" s="38">
        <v>0</v>
      </c>
      <c r="D80" s="38">
        <v>0</v>
      </c>
      <c r="E80" s="38">
        <v>0</v>
      </c>
      <c r="F80" s="38">
        <v>80</v>
      </c>
      <c r="G80" s="38">
        <v>80</v>
      </c>
      <c r="H80" s="38">
        <v>80</v>
      </c>
      <c r="I80" s="38">
        <v>80</v>
      </c>
      <c r="J80" s="48" t="s">
        <v>663</v>
      </c>
      <c r="K80" s="43" t="s">
        <v>543</v>
      </c>
      <c r="L80" s="49" t="s">
        <v>130</v>
      </c>
      <c r="M80" s="44" t="s">
        <v>599</v>
      </c>
      <c r="N80" s="44" t="s">
        <v>326</v>
      </c>
      <c r="O80" s="44" t="s">
        <v>662</v>
      </c>
      <c r="P80" s="57"/>
      <c r="Q80" s="3" t="s">
        <v>661</v>
      </c>
    </row>
    <row r="81" spans="1:17" ht="12">
      <c r="A81" s="3" t="s">
        <v>562</v>
      </c>
      <c r="B81" s="37">
        <v>1.3</v>
      </c>
      <c r="C81" s="38">
        <v>1.3</v>
      </c>
      <c r="D81" s="38">
        <v>1.3</v>
      </c>
      <c r="E81" s="38">
        <v>1.3</v>
      </c>
      <c r="F81" s="38">
        <v>1.3</v>
      </c>
      <c r="G81" s="38">
        <v>1.3</v>
      </c>
      <c r="H81" s="38">
        <v>1.3</v>
      </c>
      <c r="I81" s="38">
        <v>1.3</v>
      </c>
      <c r="J81" s="48"/>
      <c r="K81" s="43" t="s">
        <v>269</v>
      </c>
      <c r="L81" s="49" t="s">
        <v>268</v>
      </c>
      <c r="M81" s="44" t="s">
        <v>142</v>
      </c>
      <c r="N81" s="44" t="s">
        <v>327</v>
      </c>
      <c r="O81" s="44"/>
      <c r="P81" s="57" t="s">
        <v>75</v>
      </c>
      <c r="Q81" s="3" t="s">
        <v>298</v>
      </c>
    </row>
    <row r="82" spans="1:17" ht="12">
      <c r="A82" s="3" t="s">
        <v>563</v>
      </c>
      <c r="B82" s="37">
        <v>0</v>
      </c>
      <c r="C82" s="38">
        <v>0</v>
      </c>
      <c r="D82" s="38">
        <v>0</v>
      </c>
      <c r="E82" s="38">
        <v>10</v>
      </c>
      <c r="F82" s="38">
        <v>10</v>
      </c>
      <c r="G82" s="38">
        <v>10</v>
      </c>
      <c r="H82" s="38">
        <v>10</v>
      </c>
      <c r="I82" s="38">
        <v>10</v>
      </c>
      <c r="J82" s="48" t="s">
        <v>566</v>
      </c>
      <c r="K82" s="43" t="s">
        <v>567</v>
      </c>
      <c r="L82" s="49" t="s">
        <v>268</v>
      </c>
      <c r="M82" s="44" t="s">
        <v>142</v>
      </c>
      <c r="N82" s="44" t="s">
        <v>327</v>
      </c>
      <c r="O82" s="44"/>
      <c r="P82" s="57" t="s">
        <v>75</v>
      </c>
      <c r="Q82" s="3" t="s">
        <v>298</v>
      </c>
    </row>
    <row r="83" spans="1:17" ht="12">
      <c r="A83" s="3" t="s">
        <v>564</v>
      </c>
      <c r="B83" s="37">
        <v>0</v>
      </c>
      <c r="C83" s="38">
        <v>0</v>
      </c>
      <c r="D83" s="38">
        <v>0</v>
      </c>
      <c r="E83" s="38">
        <v>0</v>
      </c>
      <c r="F83" s="38">
        <v>10</v>
      </c>
      <c r="G83" s="38">
        <v>10</v>
      </c>
      <c r="H83" s="38">
        <v>10</v>
      </c>
      <c r="I83" s="38">
        <v>10</v>
      </c>
      <c r="J83" s="48" t="s">
        <v>565</v>
      </c>
      <c r="K83" s="43" t="s">
        <v>543</v>
      </c>
      <c r="L83" s="49" t="s">
        <v>130</v>
      </c>
      <c r="M83" s="44" t="s">
        <v>142</v>
      </c>
      <c r="N83" s="44" t="s">
        <v>327</v>
      </c>
      <c r="O83" s="44"/>
      <c r="P83" s="57" t="s">
        <v>75</v>
      </c>
      <c r="Q83" s="3" t="s">
        <v>298</v>
      </c>
    </row>
    <row r="84" spans="1:17" ht="12">
      <c r="A84" s="3" t="s">
        <v>263</v>
      </c>
      <c r="B84" s="37">
        <v>0.01</v>
      </c>
      <c r="C84" s="38">
        <v>0.01</v>
      </c>
      <c r="D84" s="38">
        <v>0.01</v>
      </c>
      <c r="E84" s="38">
        <v>0.01</v>
      </c>
      <c r="F84" s="38">
        <v>0.01</v>
      </c>
      <c r="G84" s="38">
        <v>0.01</v>
      </c>
      <c r="H84" s="38">
        <v>0.01</v>
      </c>
      <c r="I84" s="38">
        <v>0.01</v>
      </c>
      <c r="J84" s="48" t="s">
        <v>146</v>
      </c>
      <c r="K84" s="43"/>
      <c r="L84" s="49"/>
      <c r="M84" s="44" t="s">
        <v>425</v>
      </c>
      <c r="N84" s="44" t="s">
        <v>440</v>
      </c>
      <c r="O84" s="44"/>
      <c r="P84" s="57" t="s">
        <v>77</v>
      </c>
      <c r="Q84" s="3" t="s">
        <v>329</v>
      </c>
    </row>
    <row r="85" spans="1:17" ht="12">
      <c r="A85" s="3" t="s">
        <v>431</v>
      </c>
      <c r="B85" s="37">
        <v>0</v>
      </c>
      <c r="C85" s="38">
        <v>0</v>
      </c>
      <c r="D85" s="38">
        <v>0</v>
      </c>
      <c r="E85" s="38">
        <v>0</v>
      </c>
      <c r="F85" s="38">
        <v>0</v>
      </c>
      <c r="G85" s="38">
        <v>0</v>
      </c>
      <c r="H85" s="38">
        <v>316</v>
      </c>
      <c r="I85" s="38">
        <v>316</v>
      </c>
      <c r="J85" s="48" t="s">
        <v>29</v>
      </c>
      <c r="K85" s="43"/>
      <c r="L85" s="49" t="s">
        <v>30</v>
      </c>
      <c r="M85" s="44" t="s">
        <v>31</v>
      </c>
      <c r="N85" s="44" t="s">
        <v>32</v>
      </c>
      <c r="O85" s="44" t="s">
        <v>33</v>
      </c>
      <c r="P85" s="57"/>
      <c r="Q85" s="3" t="s">
        <v>67</v>
      </c>
    </row>
    <row r="86" spans="1:17" ht="12">
      <c r="A86" s="3" t="s">
        <v>445</v>
      </c>
      <c r="B86" s="37">
        <v>0</v>
      </c>
      <c r="C86" s="38">
        <v>0.01</v>
      </c>
      <c r="D86" s="38">
        <v>0.01</v>
      </c>
      <c r="E86" s="38">
        <v>6</v>
      </c>
      <c r="F86" s="38">
        <v>6</v>
      </c>
      <c r="G86" s="38">
        <v>6</v>
      </c>
      <c r="H86" s="38">
        <v>6</v>
      </c>
      <c r="I86" s="38">
        <v>6</v>
      </c>
      <c r="J86" s="48" t="s">
        <v>296</v>
      </c>
      <c r="K86" s="43" t="s">
        <v>275</v>
      </c>
      <c r="L86" s="49" t="s">
        <v>130</v>
      </c>
      <c r="M86" s="44" t="s">
        <v>142</v>
      </c>
      <c r="N86" s="44" t="s">
        <v>141</v>
      </c>
      <c r="O86" s="44" t="s">
        <v>356</v>
      </c>
      <c r="P86" s="57" t="s">
        <v>75</v>
      </c>
      <c r="Q86" s="3" t="s">
        <v>212</v>
      </c>
    </row>
    <row r="87" spans="1:16" ht="12">
      <c r="A87" s="3" t="s">
        <v>735</v>
      </c>
      <c r="B87" s="37">
        <v>0</v>
      </c>
      <c r="C87" s="38">
        <v>0</v>
      </c>
      <c r="D87" s="38">
        <v>0</v>
      </c>
      <c r="E87" s="38">
        <v>0</v>
      </c>
      <c r="F87" s="38">
        <v>0</v>
      </c>
      <c r="G87" s="38">
        <v>0</v>
      </c>
      <c r="H87" s="38">
        <v>6</v>
      </c>
      <c r="I87" s="38">
        <v>6</v>
      </c>
      <c r="J87" s="48"/>
      <c r="K87" s="43" t="s">
        <v>164</v>
      </c>
      <c r="L87" s="49" t="s">
        <v>130</v>
      </c>
      <c r="M87" s="44" t="s">
        <v>142</v>
      </c>
      <c r="N87" s="44" t="s">
        <v>141</v>
      </c>
      <c r="O87" s="44" t="s">
        <v>108</v>
      </c>
      <c r="P87" s="57" t="s">
        <v>736</v>
      </c>
    </row>
    <row r="88" spans="1:17" ht="12">
      <c r="A88" s="3" t="s">
        <v>333</v>
      </c>
      <c r="B88" s="37">
        <v>0.01</v>
      </c>
      <c r="C88" s="38">
        <v>0.01</v>
      </c>
      <c r="D88" s="38">
        <v>0.01</v>
      </c>
      <c r="E88" s="38">
        <v>0.01</v>
      </c>
      <c r="F88" s="38">
        <v>10.51</v>
      </c>
      <c r="G88" s="38">
        <v>10.51</v>
      </c>
      <c r="H88" s="38">
        <v>10.51</v>
      </c>
      <c r="I88" s="38">
        <v>10.51</v>
      </c>
      <c r="J88" s="48"/>
      <c r="K88" s="43" t="s">
        <v>219</v>
      </c>
      <c r="L88" s="49" t="s">
        <v>130</v>
      </c>
      <c r="M88" s="44" t="s">
        <v>142</v>
      </c>
      <c r="N88" s="44" t="s">
        <v>327</v>
      </c>
      <c r="O88" s="44"/>
      <c r="P88" s="57" t="s">
        <v>75</v>
      </c>
      <c r="Q88" s="3" t="s">
        <v>334</v>
      </c>
    </row>
    <row r="89" spans="1:17" ht="12">
      <c r="A89" s="3" t="s">
        <v>711</v>
      </c>
      <c r="B89" s="37">
        <v>0</v>
      </c>
      <c r="C89" s="38">
        <v>0</v>
      </c>
      <c r="D89" s="38">
        <v>0</v>
      </c>
      <c r="E89" s="38">
        <v>0</v>
      </c>
      <c r="F89" s="38">
        <v>0</v>
      </c>
      <c r="G89" s="38">
        <v>0.05</v>
      </c>
      <c r="H89" s="38">
        <v>0.05</v>
      </c>
      <c r="I89" s="38">
        <v>0.05</v>
      </c>
      <c r="J89" s="48" t="s">
        <v>712</v>
      </c>
      <c r="K89" s="43"/>
      <c r="L89" s="49" t="s">
        <v>253</v>
      </c>
      <c r="M89" s="44" t="s">
        <v>142</v>
      </c>
      <c r="N89" s="44" t="s">
        <v>228</v>
      </c>
      <c r="O89" s="44" t="s">
        <v>549</v>
      </c>
      <c r="P89" s="57"/>
      <c r="Q89" s="3" t="s">
        <v>713</v>
      </c>
    </row>
    <row r="90" spans="1:16" ht="12">
      <c r="A90" s="4" t="s">
        <v>740</v>
      </c>
      <c r="B90" s="37">
        <v>0</v>
      </c>
      <c r="C90" s="38">
        <v>0</v>
      </c>
      <c r="D90" s="38">
        <v>0</v>
      </c>
      <c r="E90" s="38">
        <v>0</v>
      </c>
      <c r="F90" s="38">
        <v>0</v>
      </c>
      <c r="G90" s="38">
        <v>0</v>
      </c>
      <c r="H90" s="38">
        <v>18</v>
      </c>
      <c r="I90" s="38">
        <v>18</v>
      </c>
      <c r="J90" s="48"/>
      <c r="K90" s="43"/>
      <c r="L90" s="49" t="s">
        <v>130</v>
      </c>
      <c r="M90" s="44" t="s">
        <v>142</v>
      </c>
      <c r="N90" s="44"/>
      <c r="O90" s="44" t="s">
        <v>356</v>
      </c>
      <c r="P90" s="57" t="s">
        <v>75</v>
      </c>
    </row>
    <row r="91" spans="1:17" ht="12">
      <c r="A91" s="4" t="s">
        <v>664</v>
      </c>
      <c r="B91" s="37">
        <v>0</v>
      </c>
      <c r="C91" s="38">
        <v>0</v>
      </c>
      <c r="D91" s="38">
        <v>0</v>
      </c>
      <c r="E91" s="38">
        <v>5.33</v>
      </c>
      <c r="F91" s="38">
        <v>5.33</v>
      </c>
      <c r="G91" s="38">
        <v>5.33</v>
      </c>
      <c r="H91" s="38">
        <v>5.33</v>
      </c>
      <c r="I91" s="38">
        <v>5.33</v>
      </c>
      <c r="J91" s="48"/>
      <c r="K91" s="43"/>
      <c r="L91" s="49" t="s">
        <v>130</v>
      </c>
      <c r="M91" s="44" t="s">
        <v>665</v>
      </c>
      <c r="N91" s="44" t="s">
        <v>326</v>
      </c>
      <c r="O91" s="44" t="s">
        <v>82</v>
      </c>
      <c r="P91" s="57"/>
      <c r="Q91" s="3" t="s">
        <v>668</v>
      </c>
    </row>
    <row r="92" spans="1:17" ht="12">
      <c r="A92" s="4" t="s">
        <v>669</v>
      </c>
      <c r="B92" s="37">
        <v>0</v>
      </c>
      <c r="C92" s="38">
        <v>0</v>
      </c>
      <c r="D92" s="38">
        <v>0</v>
      </c>
      <c r="E92" s="38">
        <v>0</v>
      </c>
      <c r="F92" s="38">
        <v>0</v>
      </c>
      <c r="G92" s="38">
        <v>16</v>
      </c>
      <c r="H92" s="38">
        <v>16</v>
      </c>
      <c r="I92" s="38">
        <v>16</v>
      </c>
      <c r="J92" s="48"/>
      <c r="K92" s="43"/>
      <c r="L92" s="49" t="s">
        <v>508</v>
      </c>
      <c r="M92" s="44" t="s">
        <v>665</v>
      </c>
      <c r="N92" s="44" t="s">
        <v>326</v>
      </c>
      <c r="O92" s="44" t="s">
        <v>82</v>
      </c>
      <c r="P92" s="57"/>
      <c r="Q92" s="3" t="s">
        <v>667</v>
      </c>
    </row>
    <row r="93" spans="1:17" ht="12">
      <c r="A93" s="4" t="s">
        <v>670</v>
      </c>
      <c r="B93" s="37">
        <v>0</v>
      </c>
      <c r="C93" s="38">
        <v>0</v>
      </c>
      <c r="D93" s="38">
        <v>0</v>
      </c>
      <c r="E93" s="38">
        <v>0</v>
      </c>
      <c r="F93" s="38">
        <v>0</v>
      </c>
      <c r="G93" s="38">
        <v>0</v>
      </c>
      <c r="H93" s="38">
        <v>16</v>
      </c>
      <c r="I93" s="38">
        <v>16</v>
      </c>
      <c r="J93" s="48"/>
      <c r="K93" s="43"/>
      <c r="L93" s="49" t="s">
        <v>666</v>
      </c>
      <c r="M93" s="44" t="s">
        <v>665</v>
      </c>
      <c r="N93" s="44" t="s">
        <v>326</v>
      </c>
      <c r="O93" s="44" t="s">
        <v>82</v>
      </c>
      <c r="P93" s="57"/>
      <c r="Q93" s="3" t="s">
        <v>671</v>
      </c>
    </row>
    <row r="94" spans="1:17" ht="12">
      <c r="A94" s="3" t="s">
        <v>568</v>
      </c>
      <c r="B94" s="37">
        <v>1</v>
      </c>
      <c r="C94" s="38">
        <v>1</v>
      </c>
      <c r="D94" s="38">
        <v>1</v>
      </c>
      <c r="E94" s="38">
        <v>1</v>
      </c>
      <c r="F94" s="38">
        <v>1</v>
      </c>
      <c r="G94" s="38">
        <v>1</v>
      </c>
      <c r="H94" s="38">
        <v>1</v>
      </c>
      <c r="I94" s="38">
        <v>1</v>
      </c>
      <c r="J94" s="48" t="s">
        <v>270</v>
      </c>
      <c r="K94" s="43" t="s">
        <v>271</v>
      </c>
      <c r="L94" s="49" t="s">
        <v>130</v>
      </c>
      <c r="M94" s="44" t="s">
        <v>274</v>
      </c>
      <c r="N94" s="44" t="s">
        <v>326</v>
      </c>
      <c r="O94" s="44"/>
      <c r="P94" s="57" t="s">
        <v>76</v>
      </c>
      <c r="Q94" s="3" t="s">
        <v>34</v>
      </c>
    </row>
    <row r="95" spans="1:17" ht="12">
      <c r="A95" s="3" t="s">
        <v>573</v>
      </c>
      <c r="B95" s="37">
        <v>0</v>
      </c>
      <c r="C95" s="38">
        <v>0</v>
      </c>
      <c r="D95" s="38">
        <v>0</v>
      </c>
      <c r="E95" s="38">
        <v>37</v>
      </c>
      <c r="F95" s="38">
        <v>37</v>
      </c>
      <c r="G95" s="38">
        <v>37</v>
      </c>
      <c r="H95" s="38">
        <v>37</v>
      </c>
      <c r="I95" s="38">
        <v>37</v>
      </c>
      <c r="J95" s="48" t="s">
        <v>574</v>
      </c>
      <c r="K95" s="43" t="s">
        <v>575</v>
      </c>
      <c r="L95" s="49" t="s">
        <v>130</v>
      </c>
      <c r="M95" s="44" t="s">
        <v>274</v>
      </c>
      <c r="N95" s="44" t="s">
        <v>326</v>
      </c>
      <c r="O95" s="44"/>
      <c r="P95" s="57" t="s">
        <v>76</v>
      </c>
      <c r="Q95" s="3" t="s">
        <v>34</v>
      </c>
    </row>
    <row r="96" spans="1:17" ht="12">
      <c r="A96" s="4" t="s">
        <v>569</v>
      </c>
      <c r="B96" s="37">
        <v>0</v>
      </c>
      <c r="C96" s="38">
        <v>0</v>
      </c>
      <c r="D96" s="38">
        <v>0</v>
      </c>
      <c r="E96" s="38">
        <v>0</v>
      </c>
      <c r="F96" s="38">
        <v>37</v>
      </c>
      <c r="G96" s="38">
        <v>37</v>
      </c>
      <c r="H96" s="38">
        <v>37</v>
      </c>
      <c r="I96" s="38">
        <v>37</v>
      </c>
      <c r="J96" s="48" t="s">
        <v>672</v>
      </c>
      <c r="K96" s="43" t="s">
        <v>673</v>
      </c>
      <c r="L96" s="49" t="s">
        <v>130</v>
      </c>
      <c r="M96" s="44" t="s">
        <v>274</v>
      </c>
      <c r="N96" s="44" t="s">
        <v>326</v>
      </c>
      <c r="O96" s="44"/>
      <c r="P96" s="57" t="s">
        <v>76</v>
      </c>
      <c r="Q96" s="3" t="s">
        <v>34</v>
      </c>
    </row>
    <row r="97" spans="1:17" ht="12">
      <c r="A97" s="4" t="s">
        <v>572</v>
      </c>
      <c r="B97" s="37">
        <v>0</v>
      </c>
      <c r="C97" s="38">
        <v>0</v>
      </c>
      <c r="D97" s="38">
        <v>0</v>
      </c>
      <c r="E97" s="38">
        <v>0</v>
      </c>
      <c r="F97" s="38">
        <v>0</v>
      </c>
      <c r="G97" s="38">
        <v>75</v>
      </c>
      <c r="H97" s="38">
        <v>75</v>
      </c>
      <c r="I97" s="38">
        <v>75</v>
      </c>
      <c r="J97" s="48" t="s">
        <v>146</v>
      </c>
      <c r="K97" s="43" t="s">
        <v>146</v>
      </c>
      <c r="L97" s="49" t="s">
        <v>130</v>
      </c>
      <c r="M97" s="44" t="s">
        <v>274</v>
      </c>
      <c r="N97" s="44" t="s">
        <v>326</v>
      </c>
      <c r="O97" s="44"/>
      <c r="P97" s="57" t="s">
        <v>76</v>
      </c>
      <c r="Q97" s="3" t="s">
        <v>34</v>
      </c>
    </row>
    <row r="98" spans="1:17" ht="12">
      <c r="A98" s="4" t="s">
        <v>570</v>
      </c>
      <c r="B98" s="37">
        <v>0</v>
      </c>
      <c r="C98" s="38">
        <v>0</v>
      </c>
      <c r="D98" s="38">
        <v>0</v>
      </c>
      <c r="E98" s="38">
        <v>0</v>
      </c>
      <c r="F98" s="38">
        <v>0</v>
      </c>
      <c r="G98" s="38">
        <v>75</v>
      </c>
      <c r="H98" s="38">
        <v>75</v>
      </c>
      <c r="I98" s="38">
        <v>75</v>
      </c>
      <c r="J98" s="48" t="s">
        <v>146</v>
      </c>
      <c r="K98" s="43" t="s">
        <v>146</v>
      </c>
      <c r="L98" s="49" t="s">
        <v>130</v>
      </c>
      <c r="M98" s="44" t="s">
        <v>274</v>
      </c>
      <c r="N98" s="44" t="s">
        <v>326</v>
      </c>
      <c r="O98" s="44"/>
      <c r="P98" s="57" t="s">
        <v>76</v>
      </c>
      <c r="Q98" s="3" t="s">
        <v>34</v>
      </c>
    </row>
    <row r="99" spans="1:17" ht="12">
      <c r="A99" s="4" t="s">
        <v>571</v>
      </c>
      <c r="B99" s="37">
        <v>0</v>
      </c>
      <c r="C99" s="38">
        <v>0</v>
      </c>
      <c r="D99" s="38">
        <v>0</v>
      </c>
      <c r="E99" s="38">
        <v>0</v>
      </c>
      <c r="F99" s="38">
        <v>0</v>
      </c>
      <c r="G99" s="38">
        <v>75</v>
      </c>
      <c r="H99" s="38">
        <v>75</v>
      </c>
      <c r="I99" s="38">
        <v>75</v>
      </c>
      <c r="J99" s="48" t="s">
        <v>146</v>
      </c>
      <c r="K99" s="43" t="s">
        <v>146</v>
      </c>
      <c r="L99" s="49" t="s">
        <v>130</v>
      </c>
      <c r="M99" s="44" t="s">
        <v>274</v>
      </c>
      <c r="N99" s="44" t="s">
        <v>326</v>
      </c>
      <c r="O99" s="44"/>
      <c r="P99" s="57" t="s">
        <v>76</v>
      </c>
      <c r="Q99" s="3" t="s">
        <v>34</v>
      </c>
    </row>
    <row r="100" spans="1:17" ht="12">
      <c r="A100" s="3" t="s">
        <v>647</v>
      </c>
      <c r="B100" s="37">
        <v>0</v>
      </c>
      <c r="C100" s="38">
        <v>0</v>
      </c>
      <c r="D100" s="38">
        <v>0</v>
      </c>
      <c r="E100" s="38">
        <v>0</v>
      </c>
      <c r="F100" s="38">
        <v>0</v>
      </c>
      <c r="G100" s="38">
        <v>0.1</v>
      </c>
      <c r="H100" s="38">
        <v>0.1</v>
      </c>
      <c r="I100" s="38">
        <v>0.1</v>
      </c>
      <c r="J100" s="48" t="s">
        <v>146</v>
      </c>
      <c r="K100" s="43" t="s">
        <v>649</v>
      </c>
      <c r="L100" s="49" t="s">
        <v>319</v>
      </c>
      <c r="M100" s="44" t="s">
        <v>274</v>
      </c>
      <c r="N100" s="44" t="s">
        <v>326</v>
      </c>
      <c r="O100" s="44"/>
      <c r="P100" s="57" t="s">
        <v>76</v>
      </c>
      <c r="Q100" s="3" t="s">
        <v>648</v>
      </c>
    </row>
    <row r="101" spans="1:17" ht="12">
      <c r="A101" s="3" t="s">
        <v>404</v>
      </c>
      <c r="B101" s="37">
        <v>0</v>
      </c>
      <c r="C101" s="38">
        <v>0</v>
      </c>
      <c r="D101" s="38">
        <v>0.01</v>
      </c>
      <c r="E101" s="38">
        <v>0.01</v>
      </c>
      <c r="F101" s="38">
        <v>0.01</v>
      </c>
      <c r="G101" s="38">
        <v>0.01</v>
      </c>
      <c r="H101" s="38">
        <v>0.01</v>
      </c>
      <c r="I101" s="38">
        <v>0.01</v>
      </c>
      <c r="J101" s="48" t="s">
        <v>405</v>
      </c>
      <c r="K101" s="43" t="s">
        <v>305</v>
      </c>
      <c r="L101" s="49" t="s">
        <v>268</v>
      </c>
      <c r="M101" s="44" t="s">
        <v>142</v>
      </c>
      <c r="N101" s="44" t="s">
        <v>141</v>
      </c>
      <c r="O101" s="58"/>
      <c r="P101" s="57" t="s">
        <v>75</v>
      </c>
      <c r="Q101" s="3" t="s">
        <v>406</v>
      </c>
    </row>
    <row r="102" spans="1:17" ht="12">
      <c r="A102" s="3" t="s">
        <v>432</v>
      </c>
      <c r="B102" s="37">
        <v>0</v>
      </c>
      <c r="C102" s="38">
        <v>0</v>
      </c>
      <c r="D102" s="38">
        <v>0</v>
      </c>
      <c r="E102" s="38">
        <v>2</v>
      </c>
      <c r="F102" s="38">
        <v>2</v>
      </c>
      <c r="G102" s="38">
        <v>2</v>
      </c>
      <c r="H102" s="38">
        <v>2</v>
      </c>
      <c r="I102" s="38">
        <v>2</v>
      </c>
      <c r="J102" s="48" t="s">
        <v>247</v>
      </c>
      <c r="K102" s="43" t="s">
        <v>246</v>
      </c>
      <c r="L102" s="49" t="s">
        <v>248</v>
      </c>
      <c r="M102" s="44" t="s">
        <v>249</v>
      </c>
      <c r="N102" s="44" t="s">
        <v>180</v>
      </c>
      <c r="O102" s="58" t="s">
        <v>181</v>
      </c>
      <c r="P102" s="57" t="s">
        <v>182</v>
      </c>
      <c r="Q102" s="3" t="s">
        <v>28</v>
      </c>
    </row>
    <row r="103" spans="1:17" ht="12">
      <c r="A103" s="3" t="s">
        <v>157</v>
      </c>
      <c r="B103" s="37">
        <v>0</v>
      </c>
      <c r="C103" s="38">
        <v>0</v>
      </c>
      <c r="D103" s="38">
        <v>0</v>
      </c>
      <c r="E103" s="38">
        <v>0.8</v>
      </c>
      <c r="F103" s="38">
        <v>0.8</v>
      </c>
      <c r="G103" s="38">
        <v>0.8</v>
      </c>
      <c r="H103" s="38">
        <v>0.8</v>
      </c>
      <c r="I103" s="38">
        <v>0.8</v>
      </c>
      <c r="J103" s="48" t="s">
        <v>146</v>
      </c>
      <c r="K103" s="43"/>
      <c r="L103" s="49" t="s">
        <v>130</v>
      </c>
      <c r="M103" s="44" t="s">
        <v>142</v>
      </c>
      <c r="N103" s="44" t="s">
        <v>141</v>
      </c>
      <c r="O103" s="44"/>
      <c r="P103" s="57" t="s">
        <v>75</v>
      </c>
      <c r="Q103" s="3" t="s">
        <v>160</v>
      </c>
    </row>
    <row r="104" spans="1:17" ht="12">
      <c r="A104" s="3" t="s">
        <v>194</v>
      </c>
      <c r="B104" s="37">
        <v>0</v>
      </c>
      <c r="C104" s="38">
        <v>0</v>
      </c>
      <c r="D104" s="38">
        <v>0.01</v>
      </c>
      <c r="E104" s="38">
        <v>0.01</v>
      </c>
      <c r="F104" s="38">
        <v>0.01</v>
      </c>
      <c r="G104" s="38">
        <v>0.01</v>
      </c>
      <c r="H104" s="38">
        <v>0.01</v>
      </c>
      <c r="I104" s="38">
        <v>0.01</v>
      </c>
      <c r="J104" s="48" t="s">
        <v>195</v>
      </c>
      <c r="K104" s="43" t="s">
        <v>352</v>
      </c>
      <c r="L104" s="49" t="s">
        <v>130</v>
      </c>
      <c r="M104" s="44" t="s">
        <v>142</v>
      </c>
      <c r="N104" s="44" t="s">
        <v>353</v>
      </c>
      <c r="O104" s="44"/>
      <c r="P104" s="57" t="s">
        <v>75</v>
      </c>
      <c r="Q104" s="3" t="s">
        <v>240</v>
      </c>
    </row>
    <row r="105" spans="1:17" ht="12">
      <c r="A105" s="3" t="s">
        <v>450</v>
      </c>
      <c r="B105" s="37">
        <v>0</v>
      </c>
      <c r="C105" s="38">
        <v>0</v>
      </c>
      <c r="D105" s="38">
        <v>0.03</v>
      </c>
      <c r="E105" s="38">
        <v>0.03</v>
      </c>
      <c r="F105" s="38">
        <v>0.03</v>
      </c>
      <c r="G105" s="38">
        <v>0.03</v>
      </c>
      <c r="H105" s="38">
        <v>0.03</v>
      </c>
      <c r="I105" s="38">
        <v>0.03</v>
      </c>
      <c r="J105" s="48" t="s">
        <v>451</v>
      </c>
      <c r="K105" s="43" t="s">
        <v>452</v>
      </c>
      <c r="L105" s="49" t="s">
        <v>248</v>
      </c>
      <c r="M105" s="44" t="s">
        <v>215</v>
      </c>
      <c r="N105" s="44"/>
      <c r="O105" s="44"/>
      <c r="P105" s="57"/>
      <c r="Q105" s="3" t="s">
        <v>449</v>
      </c>
    </row>
    <row r="106" spans="1:17" ht="12">
      <c r="A106" s="4" t="s">
        <v>706</v>
      </c>
      <c r="B106" s="37">
        <v>0</v>
      </c>
      <c r="C106" s="38">
        <v>0</v>
      </c>
      <c r="D106" s="38">
        <v>0</v>
      </c>
      <c r="E106" s="38">
        <v>0</v>
      </c>
      <c r="F106" s="38">
        <v>0</v>
      </c>
      <c r="G106" s="38">
        <v>20</v>
      </c>
      <c r="H106" s="38">
        <v>20</v>
      </c>
      <c r="I106" s="38">
        <v>20</v>
      </c>
      <c r="J106" s="48" t="s">
        <v>708</v>
      </c>
      <c r="K106" s="43" t="s">
        <v>221</v>
      </c>
      <c r="L106" s="49" t="s">
        <v>130</v>
      </c>
      <c r="M106" s="44" t="s">
        <v>142</v>
      </c>
      <c r="N106" s="44" t="s">
        <v>228</v>
      </c>
      <c r="O106" s="44" t="s">
        <v>119</v>
      </c>
      <c r="P106" s="57" t="s">
        <v>709</v>
      </c>
      <c r="Q106" s="3" t="s">
        <v>707</v>
      </c>
    </row>
    <row r="107" spans="1:17" ht="12">
      <c r="A107" s="4" t="s">
        <v>699</v>
      </c>
      <c r="B107" s="37">
        <v>0</v>
      </c>
      <c r="C107" s="38">
        <v>0</v>
      </c>
      <c r="D107" s="38">
        <v>0</v>
      </c>
      <c r="E107" s="38">
        <v>0.01</v>
      </c>
      <c r="F107" s="38">
        <v>0.01</v>
      </c>
      <c r="G107" s="38">
        <v>0.06</v>
      </c>
      <c r="H107" s="38">
        <v>0.06</v>
      </c>
      <c r="I107" s="38">
        <v>0.06</v>
      </c>
      <c r="J107" s="48" t="s">
        <v>701</v>
      </c>
      <c r="K107" s="43" t="s">
        <v>22</v>
      </c>
      <c r="L107" s="49" t="s">
        <v>130</v>
      </c>
      <c r="M107" s="44" t="s">
        <v>438</v>
      </c>
      <c r="N107" s="44" t="s">
        <v>328</v>
      </c>
      <c r="O107" s="44" t="s">
        <v>82</v>
      </c>
      <c r="P107" s="57" t="s">
        <v>75</v>
      </c>
      <c r="Q107" s="3" t="s">
        <v>700</v>
      </c>
    </row>
    <row r="108" spans="1:17" ht="12">
      <c r="A108" s="3" t="s">
        <v>69</v>
      </c>
      <c r="B108" s="37">
        <v>0</v>
      </c>
      <c r="C108" s="38">
        <v>0</v>
      </c>
      <c r="D108" s="38">
        <v>0</v>
      </c>
      <c r="E108" s="38">
        <v>0</v>
      </c>
      <c r="F108" s="38">
        <v>0.01</v>
      </c>
      <c r="G108" s="38">
        <v>0.01</v>
      </c>
      <c r="H108" s="38">
        <v>0.01</v>
      </c>
      <c r="I108" s="38">
        <v>0.01</v>
      </c>
      <c r="J108" s="48"/>
      <c r="K108" s="43"/>
      <c r="L108" s="49" t="s">
        <v>87</v>
      </c>
      <c r="M108" s="44" t="s">
        <v>88</v>
      </c>
      <c r="N108" s="44" t="s">
        <v>216</v>
      </c>
      <c r="O108" s="44" t="s">
        <v>89</v>
      </c>
      <c r="P108" s="57"/>
      <c r="Q108" s="3" t="s">
        <v>86</v>
      </c>
    </row>
    <row r="109" spans="1:16" ht="12">
      <c r="A109" s="3" t="s">
        <v>57</v>
      </c>
      <c r="B109" s="37">
        <v>0</v>
      </c>
      <c r="C109" s="38">
        <v>0.01</v>
      </c>
      <c r="D109" s="38">
        <v>0.01</v>
      </c>
      <c r="E109" s="38">
        <v>0.01</v>
      </c>
      <c r="F109" s="38">
        <v>0.01</v>
      </c>
      <c r="G109" s="38">
        <v>0.01</v>
      </c>
      <c r="H109" s="38">
        <v>0.01</v>
      </c>
      <c r="I109" s="38">
        <v>0.01</v>
      </c>
      <c r="J109" s="48" t="s">
        <v>54</v>
      </c>
      <c r="K109" s="43" t="s">
        <v>55</v>
      </c>
      <c r="L109" s="49" t="s">
        <v>68</v>
      </c>
      <c r="M109" s="44" t="s">
        <v>56</v>
      </c>
      <c r="N109" s="44" t="s">
        <v>448</v>
      </c>
      <c r="O109" s="44"/>
      <c r="P109" s="57" t="s">
        <v>43</v>
      </c>
    </row>
    <row r="110" spans="1:17" ht="12">
      <c r="A110" s="3" t="s">
        <v>576</v>
      </c>
      <c r="B110" s="37">
        <v>1.4</v>
      </c>
      <c r="C110" s="38">
        <v>1.4</v>
      </c>
      <c r="D110" s="38">
        <v>1.4</v>
      </c>
      <c r="E110" s="38">
        <v>1.4</v>
      </c>
      <c r="F110" s="38">
        <v>1.4</v>
      </c>
      <c r="G110" s="38">
        <v>1.4</v>
      </c>
      <c r="H110" s="38">
        <v>1.4</v>
      </c>
      <c r="I110" s="38">
        <v>1.4</v>
      </c>
      <c r="J110" s="48" t="s">
        <v>272</v>
      </c>
      <c r="K110" s="43"/>
      <c r="L110" s="49" t="s">
        <v>200</v>
      </c>
      <c r="M110" s="44" t="s">
        <v>142</v>
      </c>
      <c r="N110" s="44" t="s">
        <v>141</v>
      </c>
      <c r="O110" s="44" t="s">
        <v>94</v>
      </c>
      <c r="P110" s="57" t="s">
        <v>75</v>
      </c>
      <c r="Q110" s="3" t="s">
        <v>258</v>
      </c>
    </row>
    <row r="111" spans="1:17" ht="12">
      <c r="A111" s="3" t="s">
        <v>577</v>
      </c>
      <c r="B111" s="37">
        <v>0</v>
      </c>
      <c r="C111" s="38">
        <v>0</v>
      </c>
      <c r="D111" s="38">
        <v>0</v>
      </c>
      <c r="E111" s="38">
        <v>0</v>
      </c>
      <c r="F111" s="38">
        <v>18</v>
      </c>
      <c r="G111" s="38">
        <v>18</v>
      </c>
      <c r="H111" s="38">
        <v>18</v>
      </c>
      <c r="I111" s="38">
        <v>18</v>
      </c>
      <c r="J111" s="48" t="s">
        <v>272</v>
      </c>
      <c r="K111" s="43"/>
      <c r="L111" s="49" t="s">
        <v>200</v>
      </c>
      <c r="M111" s="44" t="s">
        <v>142</v>
      </c>
      <c r="N111" s="44" t="s">
        <v>141</v>
      </c>
      <c r="O111" s="44" t="s">
        <v>94</v>
      </c>
      <c r="P111" s="57" t="s">
        <v>75</v>
      </c>
      <c r="Q111" s="3" t="s">
        <v>258</v>
      </c>
    </row>
    <row r="112" spans="1:17" ht="12">
      <c r="A112" s="3" t="s">
        <v>340</v>
      </c>
      <c r="B112" s="37">
        <v>0</v>
      </c>
      <c r="C112" s="38">
        <v>0</v>
      </c>
      <c r="D112" s="38">
        <v>0</v>
      </c>
      <c r="E112" s="38">
        <v>8</v>
      </c>
      <c r="F112" s="38">
        <v>8</v>
      </c>
      <c r="G112" s="38">
        <v>8</v>
      </c>
      <c r="H112" s="38">
        <v>8</v>
      </c>
      <c r="I112" s="38">
        <v>8</v>
      </c>
      <c r="J112" s="48" t="s">
        <v>220</v>
      </c>
      <c r="K112" s="43" t="s">
        <v>221</v>
      </c>
      <c r="L112" s="49" t="s">
        <v>130</v>
      </c>
      <c r="M112" s="44" t="s">
        <v>142</v>
      </c>
      <c r="N112" s="44" t="s">
        <v>188</v>
      </c>
      <c r="O112" s="44"/>
      <c r="P112" s="57" t="s">
        <v>75</v>
      </c>
      <c r="Q112" s="3" t="s">
        <v>464</v>
      </c>
    </row>
    <row r="113" spans="1:17" ht="12">
      <c r="A113" s="3" t="s">
        <v>578</v>
      </c>
      <c r="B113" s="37">
        <v>0.48</v>
      </c>
      <c r="C113" s="38">
        <v>0.48</v>
      </c>
      <c r="D113" s="38">
        <v>0.48</v>
      </c>
      <c r="E113" s="38">
        <v>0.48</v>
      </c>
      <c r="F113" s="38">
        <v>0.48</v>
      </c>
      <c r="G113" s="38">
        <v>0.48</v>
      </c>
      <c r="H113" s="38">
        <v>0.48</v>
      </c>
      <c r="I113" s="38">
        <v>0.48</v>
      </c>
      <c r="J113" s="48" t="s">
        <v>201</v>
      </c>
      <c r="K113" s="43" t="s">
        <v>202</v>
      </c>
      <c r="L113" s="49" t="s">
        <v>268</v>
      </c>
      <c r="M113" s="44" t="s">
        <v>142</v>
      </c>
      <c r="N113" s="44" t="s">
        <v>141</v>
      </c>
      <c r="O113" s="44" t="s">
        <v>96</v>
      </c>
      <c r="P113" s="57" t="s">
        <v>75</v>
      </c>
      <c r="Q113" s="3" t="s">
        <v>131</v>
      </c>
    </row>
    <row r="114" spans="1:17" ht="12">
      <c r="A114" s="4" t="s">
        <v>388</v>
      </c>
      <c r="B114" s="37">
        <v>0</v>
      </c>
      <c r="C114" s="38">
        <v>0</v>
      </c>
      <c r="D114" s="38">
        <v>0</v>
      </c>
      <c r="E114" s="38">
        <v>0</v>
      </c>
      <c r="F114" s="38">
        <v>23</v>
      </c>
      <c r="G114" s="38">
        <v>23</v>
      </c>
      <c r="H114" s="38">
        <v>23</v>
      </c>
      <c r="I114" s="38">
        <v>23</v>
      </c>
      <c r="J114" s="48" t="s">
        <v>146</v>
      </c>
      <c r="K114" s="43" t="s">
        <v>579</v>
      </c>
      <c r="L114" s="49" t="s">
        <v>268</v>
      </c>
      <c r="M114" s="44" t="s">
        <v>142</v>
      </c>
      <c r="N114" s="44" t="s">
        <v>141</v>
      </c>
      <c r="O114" s="44" t="s">
        <v>96</v>
      </c>
      <c r="P114" s="57" t="s">
        <v>75</v>
      </c>
      <c r="Q114" s="3" t="s">
        <v>131</v>
      </c>
    </row>
    <row r="115" spans="1:17" ht="12">
      <c r="A115" s="3" t="s">
        <v>580</v>
      </c>
      <c r="B115" s="37">
        <v>0</v>
      </c>
      <c r="C115" s="38">
        <v>0.01</v>
      </c>
      <c r="D115" s="38">
        <v>0.01</v>
      </c>
      <c r="E115" s="38">
        <v>0.01</v>
      </c>
      <c r="F115" s="38">
        <v>0.01</v>
      </c>
      <c r="G115" s="38">
        <v>0.01</v>
      </c>
      <c r="H115" s="38">
        <v>0.01</v>
      </c>
      <c r="I115" s="38">
        <v>0.01</v>
      </c>
      <c r="J115" s="48" t="s">
        <v>203</v>
      </c>
      <c r="K115" s="43" t="s">
        <v>204</v>
      </c>
      <c r="L115" s="49" t="s">
        <v>130</v>
      </c>
      <c r="M115" s="44" t="s">
        <v>438</v>
      </c>
      <c r="N115" s="44" t="s">
        <v>623</v>
      </c>
      <c r="O115" s="44" t="s">
        <v>95</v>
      </c>
      <c r="P115" s="57"/>
      <c r="Q115" s="3" t="s">
        <v>185</v>
      </c>
    </row>
    <row r="116" spans="1:17" ht="12">
      <c r="A116" s="3" t="s">
        <v>581</v>
      </c>
      <c r="B116" s="37">
        <v>0</v>
      </c>
      <c r="C116" s="38">
        <v>0</v>
      </c>
      <c r="D116" s="38">
        <v>0</v>
      </c>
      <c r="E116" s="38">
        <v>0.1</v>
      </c>
      <c r="F116" s="38">
        <v>0.1</v>
      </c>
      <c r="G116" s="38">
        <v>0.1</v>
      </c>
      <c r="H116" s="38">
        <v>0.1</v>
      </c>
      <c r="I116" s="38">
        <v>0.1</v>
      </c>
      <c r="J116" s="48" t="s">
        <v>203</v>
      </c>
      <c r="K116" s="43" t="s">
        <v>204</v>
      </c>
      <c r="L116" s="49" t="s">
        <v>130</v>
      </c>
      <c r="M116" s="44" t="s">
        <v>438</v>
      </c>
      <c r="N116" s="44" t="s">
        <v>623</v>
      </c>
      <c r="O116" s="44" t="s">
        <v>95</v>
      </c>
      <c r="P116" s="57"/>
      <c r="Q116" s="3" t="s">
        <v>624</v>
      </c>
    </row>
    <row r="117" spans="1:17" ht="12">
      <c r="A117" s="3" t="s">
        <v>621</v>
      </c>
      <c r="B117" s="37">
        <v>0</v>
      </c>
      <c r="C117" s="38">
        <v>0</v>
      </c>
      <c r="D117" s="38">
        <v>0</v>
      </c>
      <c r="E117" s="38">
        <v>0.1</v>
      </c>
      <c r="F117" s="38">
        <v>0.1</v>
      </c>
      <c r="G117" s="38">
        <v>0.1</v>
      </c>
      <c r="H117" s="38">
        <v>75</v>
      </c>
      <c r="I117" s="38">
        <v>75</v>
      </c>
      <c r="J117" s="48" t="s">
        <v>622</v>
      </c>
      <c r="K117" s="43" t="s">
        <v>280</v>
      </c>
      <c r="L117" s="49" t="s">
        <v>130</v>
      </c>
      <c r="M117" s="44" t="s">
        <v>438</v>
      </c>
      <c r="N117" s="44" t="s">
        <v>623</v>
      </c>
      <c r="O117" s="44" t="s">
        <v>95</v>
      </c>
      <c r="P117" s="57"/>
      <c r="Q117" s="3" t="s">
        <v>625</v>
      </c>
    </row>
    <row r="118" spans="1:17" ht="12">
      <c r="A118" s="3" t="s">
        <v>193</v>
      </c>
      <c r="B118" s="37">
        <v>0.01</v>
      </c>
      <c r="C118" s="38">
        <v>0.01</v>
      </c>
      <c r="D118" s="38">
        <v>0.01</v>
      </c>
      <c r="E118" s="38">
        <v>0.01</v>
      </c>
      <c r="F118" s="38">
        <v>0.01</v>
      </c>
      <c r="G118" s="38">
        <v>0.01</v>
      </c>
      <c r="H118" s="38">
        <v>0.01</v>
      </c>
      <c r="I118" s="38">
        <v>0.01</v>
      </c>
      <c r="J118" s="48" t="s">
        <v>197</v>
      </c>
      <c r="K118" s="43" t="s">
        <v>219</v>
      </c>
      <c r="L118" s="49" t="s">
        <v>66</v>
      </c>
      <c r="M118" s="44" t="s">
        <v>198</v>
      </c>
      <c r="N118" s="44" t="s">
        <v>313</v>
      </c>
      <c r="O118" s="44" t="s">
        <v>402</v>
      </c>
      <c r="P118" s="57" t="s">
        <v>76</v>
      </c>
      <c r="Q118" s="3" t="s">
        <v>217</v>
      </c>
    </row>
    <row r="119" spans="1:17" ht="12">
      <c r="A119" s="3" t="s">
        <v>488</v>
      </c>
      <c r="B119" s="37">
        <v>0</v>
      </c>
      <c r="C119" s="38">
        <v>0.229</v>
      </c>
      <c r="D119" s="38">
        <v>0.23</v>
      </c>
      <c r="E119" s="38">
        <v>0.23</v>
      </c>
      <c r="F119" s="38">
        <v>0.23</v>
      </c>
      <c r="G119" s="38">
        <v>0.23</v>
      </c>
      <c r="H119" s="38">
        <v>0.23</v>
      </c>
      <c r="I119" s="38">
        <v>0.23</v>
      </c>
      <c r="J119" s="48" t="s">
        <v>493</v>
      </c>
      <c r="K119" s="43" t="s">
        <v>204</v>
      </c>
      <c r="L119" s="49" t="s">
        <v>130</v>
      </c>
      <c r="M119" s="44" t="s">
        <v>31</v>
      </c>
      <c r="N119" s="44" t="s">
        <v>5</v>
      </c>
      <c r="O119" s="44" t="s">
        <v>289</v>
      </c>
      <c r="P119" s="57" t="s">
        <v>6</v>
      </c>
      <c r="Q119" s="3" t="s">
        <v>90</v>
      </c>
    </row>
    <row r="120" spans="1:17" ht="12">
      <c r="A120" s="3" t="s">
        <v>489</v>
      </c>
      <c r="B120" s="37">
        <v>0</v>
      </c>
      <c r="C120" s="38">
        <v>0</v>
      </c>
      <c r="D120" s="38">
        <v>0</v>
      </c>
      <c r="E120" s="38">
        <v>62.5</v>
      </c>
      <c r="F120" s="38">
        <v>62.5</v>
      </c>
      <c r="G120" s="38">
        <v>62.5</v>
      </c>
      <c r="H120" s="38">
        <v>62.5</v>
      </c>
      <c r="I120" s="38">
        <v>62.5</v>
      </c>
      <c r="J120" s="48" t="s">
        <v>7</v>
      </c>
      <c r="K120" s="43" t="s">
        <v>65</v>
      </c>
      <c r="L120" s="49" t="s">
        <v>66</v>
      </c>
      <c r="M120" s="44" t="s">
        <v>31</v>
      </c>
      <c r="N120" s="44" t="s">
        <v>5</v>
      </c>
      <c r="O120" s="44" t="s">
        <v>289</v>
      </c>
      <c r="P120" s="57" t="s">
        <v>6</v>
      </c>
      <c r="Q120" s="3" t="s">
        <v>90</v>
      </c>
    </row>
    <row r="121" spans="1:16" ht="12">
      <c r="A121" s="3" t="s">
        <v>490</v>
      </c>
      <c r="B121" s="37">
        <v>0</v>
      </c>
      <c r="C121" s="38">
        <v>0</v>
      </c>
      <c r="D121" s="38">
        <v>0</v>
      </c>
      <c r="E121" s="38">
        <v>0</v>
      </c>
      <c r="F121" s="38">
        <v>62.5</v>
      </c>
      <c r="G121" s="38">
        <v>62.5</v>
      </c>
      <c r="H121" s="38">
        <v>62.5</v>
      </c>
      <c r="I121" s="38">
        <v>62.5</v>
      </c>
      <c r="J121" s="48"/>
      <c r="K121" s="43" t="s">
        <v>65</v>
      </c>
      <c r="L121" s="49" t="s">
        <v>66</v>
      </c>
      <c r="M121" s="44" t="s">
        <v>31</v>
      </c>
      <c r="N121" s="44" t="s">
        <v>5</v>
      </c>
      <c r="O121" s="44" t="s">
        <v>289</v>
      </c>
      <c r="P121" s="57" t="s">
        <v>6</v>
      </c>
    </row>
    <row r="122" spans="1:16" ht="12">
      <c r="A122" s="3" t="s">
        <v>491</v>
      </c>
      <c r="B122" s="37">
        <v>0</v>
      </c>
      <c r="C122" s="38">
        <v>0</v>
      </c>
      <c r="D122" s="38">
        <v>0</v>
      </c>
      <c r="E122" s="38">
        <v>0</v>
      </c>
      <c r="F122" s="38">
        <v>0</v>
      </c>
      <c r="G122" s="38">
        <v>62.5</v>
      </c>
      <c r="H122" s="38">
        <v>62.5</v>
      </c>
      <c r="I122" s="38">
        <v>62.5</v>
      </c>
      <c r="J122" s="48"/>
      <c r="K122" s="43" t="s">
        <v>277</v>
      </c>
      <c r="L122" s="49" t="s">
        <v>130</v>
      </c>
      <c r="M122" s="44" t="s">
        <v>31</v>
      </c>
      <c r="N122" s="44" t="s">
        <v>5</v>
      </c>
      <c r="O122" s="44" t="s">
        <v>289</v>
      </c>
      <c r="P122" s="57" t="s">
        <v>6</v>
      </c>
    </row>
    <row r="123" spans="1:16" ht="12">
      <c r="A123" s="3" t="s">
        <v>492</v>
      </c>
      <c r="B123" s="37">
        <v>0</v>
      </c>
      <c r="C123" s="38">
        <v>0</v>
      </c>
      <c r="D123" s="38">
        <v>0</v>
      </c>
      <c r="E123" s="38">
        <v>0</v>
      </c>
      <c r="F123" s="38">
        <v>0</v>
      </c>
      <c r="G123" s="38">
        <v>62.5</v>
      </c>
      <c r="H123" s="38">
        <v>62.5</v>
      </c>
      <c r="I123" s="38">
        <v>62.5</v>
      </c>
      <c r="J123" s="48"/>
      <c r="K123" s="43" t="s">
        <v>204</v>
      </c>
      <c r="L123" s="49" t="s">
        <v>130</v>
      </c>
      <c r="M123" s="44" t="s">
        <v>31</v>
      </c>
      <c r="N123" s="44" t="s">
        <v>5</v>
      </c>
      <c r="O123" s="44" t="s">
        <v>289</v>
      </c>
      <c r="P123" s="57" t="s">
        <v>6</v>
      </c>
    </row>
    <row r="124" spans="1:17" ht="12">
      <c r="A124" s="3" t="s">
        <v>342</v>
      </c>
      <c r="B124" s="37">
        <v>1.3</v>
      </c>
      <c r="C124" s="38">
        <v>0</v>
      </c>
      <c r="D124" s="38">
        <v>1.3</v>
      </c>
      <c r="E124" s="38">
        <v>1.3</v>
      </c>
      <c r="F124" s="38">
        <v>1.3</v>
      </c>
      <c r="G124" s="38">
        <v>1.3</v>
      </c>
      <c r="H124" s="38">
        <v>1.3</v>
      </c>
      <c r="I124" s="38">
        <v>1.3</v>
      </c>
      <c r="J124" s="48" t="s">
        <v>205</v>
      </c>
      <c r="K124" s="43" t="s">
        <v>206</v>
      </c>
      <c r="L124" s="49" t="s">
        <v>130</v>
      </c>
      <c r="M124" s="44" t="s">
        <v>142</v>
      </c>
      <c r="N124" s="44" t="s">
        <v>141</v>
      </c>
      <c r="O124" s="44" t="s">
        <v>96</v>
      </c>
      <c r="P124" s="57" t="s">
        <v>75</v>
      </c>
      <c r="Q124" s="3" t="s">
        <v>37</v>
      </c>
    </row>
    <row r="125" spans="1:17" ht="12">
      <c r="A125" s="3" t="s">
        <v>264</v>
      </c>
      <c r="B125" s="37">
        <v>0</v>
      </c>
      <c r="C125" s="38">
        <v>0</v>
      </c>
      <c r="D125" s="38">
        <v>0.386</v>
      </c>
      <c r="E125" s="38">
        <v>0.386</v>
      </c>
      <c r="F125" s="38">
        <v>0.386</v>
      </c>
      <c r="G125" s="38">
        <v>0.386</v>
      </c>
      <c r="H125" s="38">
        <v>0.386</v>
      </c>
      <c r="I125" s="38">
        <v>0.386</v>
      </c>
      <c r="J125" s="48" t="s">
        <v>207</v>
      </c>
      <c r="K125" s="43"/>
      <c r="L125" s="49" t="s">
        <v>208</v>
      </c>
      <c r="M125" s="44" t="s">
        <v>425</v>
      </c>
      <c r="N125" s="44" t="s">
        <v>440</v>
      </c>
      <c r="O125" s="44" t="s">
        <v>402</v>
      </c>
      <c r="P125" s="57" t="s">
        <v>77</v>
      </c>
      <c r="Q125" s="3" t="s">
        <v>347</v>
      </c>
    </row>
    <row r="126" spans="1:17" ht="12">
      <c r="A126" s="3" t="s">
        <v>50</v>
      </c>
      <c r="B126" s="37">
        <v>0.01</v>
      </c>
      <c r="C126" s="38">
        <v>0.01</v>
      </c>
      <c r="D126" s="38">
        <v>0.01</v>
      </c>
      <c r="E126" s="38">
        <v>0.01</v>
      </c>
      <c r="F126" s="38">
        <v>0.01</v>
      </c>
      <c r="G126" s="38">
        <v>0.01</v>
      </c>
      <c r="H126" s="38">
        <v>0.01</v>
      </c>
      <c r="I126" s="38">
        <v>0.01</v>
      </c>
      <c r="J126" s="48"/>
      <c r="K126" s="43" t="s">
        <v>209</v>
      </c>
      <c r="L126" s="49" t="s">
        <v>210</v>
      </c>
      <c r="M126" s="44" t="s">
        <v>142</v>
      </c>
      <c r="N126" s="44" t="s">
        <v>327</v>
      </c>
      <c r="O126" s="44" t="s">
        <v>97</v>
      </c>
      <c r="P126" s="57" t="s">
        <v>75</v>
      </c>
      <c r="Q126" s="3" t="s">
        <v>243</v>
      </c>
    </row>
    <row r="127" spans="1:17" ht="12">
      <c r="A127" s="3" t="s">
        <v>51</v>
      </c>
      <c r="B127" s="37">
        <v>0</v>
      </c>
      <c r="C127" s="38">
        <v>0</v>
      </c>
      <c r="D127" s="38">
        <v>0.5</v>
      </c>
      <c r="E127" s="38">
        <v>1</v>
      </c>
      <c r="F127" s="38">
        <v>40</v>
      </c>
      <c r="G127" s="38">
        <v>40</v>
      </c>
      <c r="H127" s="38">
        <v>40</v>
      </c>
      <c r="I127" s="38">
        <v>40</v>
      </c>
      <c r="J127" s="48" t="s">
        <v>484</v>
      </c>
      <c r="K127" s="43"/>
      <c r="L127" s="49" t="s">
        <v>319</v>
      </c>
      <c r="M127" s="44" t="s">
        <v>142</v>
      </c>
      <c r="N127" s="44" t="s">
        <v>327</v>
      </c>
      <c r="O127" s="44" t="s">
        <v>97</v>
      </c>
      <c r="P127" s="57" t="s">
        <v>75</v>
      </c>
      <c r="Q127" s="3" t="s">
        <v>483</v>
      </c>
    </row>
    <row r="128" spans="1:16" ht="12">
      <c r="A128" s="3" t="s">
        <v>52</v>
      </c>
      <c r="B128" s="37">
        <v>0</v>
      </c>
      <c r="C128" s="38">
        <v>0</v>
      </c>
      <c r="D128" s="38">
        <v>0.01</v>
      </c>
      <c r="E128" s="38">
        <v>0.01</v>
      </c>
      <c r="F128" s="38">
        <v>0.01</v>
      </c>
      <c r="G128" s="38">
        <v>0.01</v>
      </c>
      <c r="H128" s="38">
        <v>0.01</v>
      </c>
      <c r="I128" s="38">
        <v>0.01</v>
      </c>
      <c r="J128" s="48"/>
      <c r="K128" s="43"/>
      <c r="L128" s="49"/>
      <c r="M128" s="44" t="s">
        <v>142</v>
      </c>
      <c r="N128" s="44" t="s">
        <v>327</v>
      </c>
      <c r="O128" s="44" t="s">
        <v>97</v>
      </c>
      <c r="P128" s="57" t="s">
        <v>75</v>
      </c>
    </row>
    <row r="129" spans="1:17" ht="12">
      <c r="A129" s="3" t="s">
        <v>346</v>
      </c>
      <c r="B129" s="37">
        <v>0.01</v>
      </c>
      <c r="C129" s="38">
        <v>0.02</v>
      </c>
      <c r="D129" s="38">
        <v>0.02</v>
      </c>
      <c r="E129" s="38">
        <v>0.02</v>
      </c>
      <c r="F129" s="38">
        <v>0.02</v>
      </c>
      <c r="G129" s="38">
        <v>0.02</v>
      </c>
      <c r="H129" s="38">
        <v>0.02</v>
      </c>
      <c r="I129" s="38">
        <v>0.02</v>
      </c>
      <c r="J129" s="48" t="s">
        <v>211</v>
      </c>
      <c r="K129" s="43" t="s">
        <v>267</v>
      </c>
      <c r="L129" s="49" t="s">
        <v>268</v>
      </c>
      <c r="M129" s="44" t="s">
        <v>142</v>
      </c>
      <c r="N129" s="44" t="s">
        <v>141</v>
      </c>
      <c r="O129" s="44" t="s">
        <v>239</v>
      </c>
      <c r="P129" s="57" t="s">
        <v>75</v>
      </c>
      <c r="Q129" s="3" t="s">
        <v>317</v>
      </c>
    </row>
    <row r="130" spans="1:17" ht="12">
      <c r="A130" s="3" t="s">
        <v>386</v>
      </c>
      <c r="B130" s="37">
        <v>0.01</v>
      </c>
      <c r="C130" s="38">
        <v>0.01</v>
      </c>
      <c r="D130" s="38">
        <v>0.01</v>
      </c>
      <c r="E130" s="38">
        <v>0.01</v>
      </c>
      <c r="F130" s="38">
        <v>0.01</v>
      </c>
      <c r="G130" s="38">
        <v>0.01</v>
      </c>
      <c r="H130" s="38">
        <v>0.01</v>
      </c>
      <c r="I130" s="38">
        <v>0.01</v>
      </c>
      <c r="J130" s="48"/>
      <c r="K130" s="43"/>
      <c r="L130" s="49" t="s">
        <v>130</v>
      </c>
      <c r="M130" s="44" t="s">
        <v>425</v>
      </c>
      <c r="N130" s="44" t="s">
        <v>440</v>
      </c>
      <c r="O130" s="44" t="s">
        <v>402</v>
      </c>
      <c r="P130" s="57" t="s">
        <v>77</v>
      </c>
      <c r="Q130" s="3" t="s">
        <v>387</v>
      </c>
    </row>
    <row r="131" spans="1:16" ht="12">
      <c r="A131" s="3" t="s">
        <v>584</v>
      </c>
      <c r="B131" s="37">
        <v>0.01</v>
      </c>
      <c r="C131" s="38">
        <v>0.1</v>
      </c>
      <c r="D131" s="38">
        <v>0.1</v>
      </c>
      <c r="E131" s="38">
        <v>0.1</v>
      </c>
      <c r="F131" s="38">
        <v>0.1</v>
      </c>
      <c r="G131" s="38">
        <v>0.1</v>
      </c>
      <c r="H131" s="38">
        <v>0.1</v>
      </c>
      <c r="I131" s="38">
        <v>0.1</v>
      </c>
      <c r="J131" s="48" t="s">
        <v>14</v>
      </c>
      <c r="K131" s="43" t="s">
        <v>63</v>
      </c>
      <c r="L131" s="49" t="s">
        <v>248</v>
      </c>
      <c r="M131" s="44" t="s">
        <v>438</v>
      </c>
      <c r="N131" s="44" t="s">
        <v>439</v>
      </c>
      <c r="O131" s="44" t="s">
        <v>79</v>
      </c>
      <c r="P131" s="57" t="s">
        <v>76</v>
      </c>
    </row>
    <row r="132" spans="1:17" ht="12">
      <c r="A132" s="3" t="s">
        <v>583</v>
      </c>
      <c r="B132" s="37">
        <v>0</v>
      </c>
      <c r="C132" s="38">
        <v>0</v>
      </c>
      <c r="D132" s="38">
        <v>0</v>
      </c>
      <c r="E132" s="38">
        <v>10</v>
      </c>
      <c r="F132" s="38">
        <v>10</v>
      </c>
      <c r="G132" s="38">
        <v>10</v>
      </c>
      <c r="H132" s="38">
        <v>10</v>
      </c>
      <c r="I132" s="38">
        <v>10</v>
      </c>
      <c r="J132" s="48" t="s">
        <v>273</v>
      </c>
      <c r="K132" s="43" t="s">
        <v>221</v>
      </c>
      <c r="L132" s="49" t="s">
        <v>130</v>
      </c>
      <c r="M132" s="44" t="s">
        <v>438</v>
      </c>
      <c r="N132" s="44" t="s">
        <v>439</v>
      </c>
      <c r="O132" s="44" t="s">
        <v>79</v>
      </c>
      <c r="P132" s="57" t="s">
        <v>76</v>
      </c>
      <c r="Q132" s="3" t="s">
        <v>351</v>
      </c>
    </row>
    <row r="133" spans="1:17" ht="12">
      <c r="A133" s="4" t="s">
        <v>582</v>
      </c>
      <c r="B133" s="37">
        <v>0</v>
      </c>
      <c r="C133" s="38">
        <v>0</v>
      </c>
      <c r="D133" s="38">
        <v>0</v>
      </c>
      <c r="E133" s="38">
        <v>0</v>
      </c>
      <c r="F133" s="38">
        <v>0</v>
      </c>
      <c r="G133" s="38">
        <v>0</v>
      </c>
      <c r="H133" s="38">
        <v>200</v>
      </c>
      <c r="I133" s="38">
        <v>200</v>
      </c>
      <c r="J133" s="48" t="s">
        <v>146</v>
      </c>
      <c r="K133" s="43" t="s">
        <v>146</v>
      </c>
      <c r="L133" s="49" t="s">
        <v>469</v>
      </c>
      <c r="M133" s="44" t="s">
        <v>438</v>
      </c>
      <c r="N133" s="44" t="s">
        <v>439</v>
      </c>
      <c r="O133" s="44" t="s">
        <v>79</v>
      </c>
      <c r="P133" s="57" t="s">
        <v>76</v>
      </c>
      <c r="Q133" s="3" t="s">
        <v>679</v>
      </c>
    </row>
    <row r="134" spans="1:17" ht="12">
      <c r="A134" s="3" t="s">
        <v>532</v>
      </c>
      <c r="B134" s="37">
        <v>0.2</v>
      </c>
      <c r="C134" s="38">
        <v>0.2</v>
      </c>
      <c r="D134" s="38">
        <v>0.2</v>
      </c>
      <c r="E134" s="38">
        <v>0.2</v>
      </c>
      <c r="F134" s="38">
        <v>0.2</v>
      </c>
      <c r="G134" s="38">
        <v>0.2</v>
      </c>
      <c r="H134" s="38">
        <v>0.2</v>
      </c>
      <c r="I134" s="38">
        <v>0.2</v>
      </c>
      <c r="J134" s="48" t="s">
        <v>110</v>
      </c>
      <c r="K134" s="43" t="s">
        <v>111</v>
      </c>
      <c r="L134" s="49" t="s">
        <v>130</v>
      </c>
      <c r="M134" s="44" t="s">
        <v>142</v>
      </c>
      <c r="N134" s="44" t="s">
        <v>439</v>
      </c>
      <c r="O134" s="44" t="s">
        <v>535</v>
      </c>
      <c r="P134" s="57" t="s">
        <v>75</v>
      </c>
      <c r="Q134" s="3" t="s">
        <v>257</v>
      </c>
    </row>
    <row r="135" spans="1:16" ht="12">
      <c r="A135" s="3" t="s">
        <v>533</v>
      </c>
      <c r="B135" s="65">
        <v>0</v>
      </c>
      <c r="C135" s="76">
        <v>0</v>
      </c>
      <c r="D135" s="76">
        <v>0</v>
      </c>
      <c r="E135" s="76">
        <v>0</v>
      </c>
      <c r="F135" s="76">
        <v>20</v>
      </c>
      <c r="G135" s="38">
        <v>40</v>
      </c>
      <c r="H135" s="38">
        <v>40</v>
      </c>
      <c r="I135" s="38">
        <v>40</v>
      </c>
      <c r="J135" s="48" t="s">
        <v>534</v>
      </c>
      <c r="K135" s="43" t="s">
        <v>501</v>
      </c>
      <c r="L135" s="67" t="s">
        <v>130</v>
      </c>
      <c r="M135" s="78" t="s">
        <v>142</v>
      </c>
      <c r="N135" s="78" t="s">
        <v>439</v>
      </c>
      <c r="O135" s="44" t="s">
        <v>535</v>
      </c>
      <c r="P135" s="69" t="s">
        <v>75</v>
      </c>
    </row>
    <row r="136" spans="1:17" ht="12">
      <c r="A136" s="3" t="s">
        <v>417</v>
      </c>
      <c r="B136" s="37">
        <v>0</v>
      </c>
      <c r="C136" s="38">
        <v>0</v>
      </c>
      <c r="D136" s="38">
        <v>0.01</v>
      </c>
      <c r="E136" s="38">
        <v>0.01</v>
      </c>
      <c r="F136" s="38">
        <v>0.01</v>
      </c>
      <c r="G136" s="38">
        <v>0.01</v>
      </c>
      <c r="H136" s="38">
        <v>0.01</v>
      </c>
      <c r="I136" s="38">
        <v>0.01</v>
      </c>
      <c r="J136" s="48"/>
      <c r="K136" s="43" t="s">
        <v>413</v>
      </c>
      <c r="L136" s="49" t="s">
        <v>248</v>
      </c>
      <c r="M136" s="44" t="s">
        <v>414</v>
      </c>
      <c r="N136" s="44"/>
      <c r="O136" s="44" t="s">
        <v>364</v>
      </c>
      <c r="P136" s="57" t="s">
        <v>416</v>
      </c>
      <c r="Q136" s="3" t="s">
        <v>415</v>
      </c>
    </row>
    <row r="137" spans="1:17" ht="12">
      <c r="A137" s="3" t="s">
        <v>433</v>
      </c>
      <c r="B137" s="37">
        <v>0</v>
      </c>
      <c r="C137" s="38">
        <v>0</v>
      </c>
      <c r="D137" s="38">
        <v>0.01</v>
      </c>
      <c r="E137" s="38">
        <v>0.01</v>
      </c>
      <c r="F137" s="38">
        <v>3</v>
      </c>
      <c r="G137" s="38">
        <v>3</v>
      </c>
      <c r="H137" s="38">
        <v>3</v>
      </c>
      <c r="I137" s="38">
        <v>3</v>
      </c>
      <c r="J137" s="48" t="s">
        <v>16</v>
      </c>
      <c r="K137" s="43" t="s">
        <v>17</v>
      </c>
      <c r="L137" s="49" t="s">
        <v>68</v>
      </c>
      <c r="M137" s="44" t="s">
        <v>249</v>
      </c>
      <c r="N137" s="44" t="s">
        <v>180</v>
      </c>
      <c r="O137" s="44" t="s">
        <v>181</v>
      </c>
      <c r="P137" s="57"/>
      <c r="Q137" s="3" t="s">
        <v>41</v>
      </c>
    </row>
    <row r="138" spans="1:17" ht="12">
      <c r="A138" s="3" t="s">
        <v>687</v>
      </c>
      <c r="B138" s="37">
        <v>0</v>
      </c>
      <c r="C138" s="38">
        <v>0</v>
      </c>
      <c r="D138" s="38">
        <v>0</v>
      </c>
      <c r="E138" s="38">
        <v>0</v>
      </c>
      <c r="F138" s="38">
        <v>0</v>
      </c>
      <c r="G138" s="38">
        <v>13.3</v>
      </c>
      <c r="H138" s="38">
        <v>13.3</v>
      </c>
      <c r="I138" s="38">
        <v>13.3</v>
      </c>
      <c r="J138" s="48"/>
      <c r="K138" s="43"/>
      <c r="L138" s="49" t="s">
        <v>612</v>
      </c>
      <c r="M138" s="44" t="s">
        <v>688</v>
      </c>
      <c r="N138" s="44" t="s">
        <v>326</v>
      </c>
      <c r="O138" s="44" t="s">
        <v>79</v>
      </c>
      <c r="P138" s="57"/>
      <c r="Q138" s="3" t="s">
        <v>689</v>
      </c>
    </row>
    <row r="139" spans="1:17" ht="12">
      <c r="A139" s="3" t="s">
        <v>748</v>
      </c>
      <c r="B139" s="37">
        <v>15</v>
      </c>
      <c r="C139" s="38">
        <v>15</v>
      </c>
      <c r="D139" s="38">
        <v>15</v>
      </c>
      <c r="E139" s="38">
        <v>15</v>
      </c>
      <c r="F139" s="38">
        <v>15</v>
      </c>
      <c r="G139" s="38">
        <v>15</v>
      </c>
      <c r="H139" s="38">
        <v>15</v>
      </c>
      <c r="I139" s="38">
        <v>15</v>
      </c>
      <c r="J139" s="48" t="s">
        <v>749</v>
      </c>
      <c r="K139" s="43" t="s">
        <v>275</v>
      </c>
      <c r="L139" s="49" t="s">
        <v>130</v>
      </c>
      <c r="M139" s="44" t="s">
        <v>750</v>
      </c>
      <c r="N139" s="44" t="s">
        <v>326</v>
      </c>
      <c r="O139" s="44" t="s">
        <v>80</v>
      </c>
      <c r="P139" s="57"/>
      <c r="Q139" s="3" t="s">
        <v>751</v>
      </c>
    </row>
    <row r="140" spans="1:17" ht="12">
      <c r="A140" s="3" t="s">
        <v>513</v>
      </c>
      <c r="B140" s="37">
        <v>0</v>
      </c>
      <c r="C140" s="38">
        <v>0.01</v>
      </c>
      <c r="D140" s="38">
        <v>0.01</v>
      </c>
      <c r="E140" s="38">
        <v>0.01</v>
      </c>
      <c r="F140" s="38">
        <v>0.01</v>
      </c>
      <c r="G140" s="38">
        <v>0.01</v>
      </c>
      <c r="H140" s="38">
        <v>0.01</v>
      </c>
      <c r="I140" s="38">
        <v>0.01</v>
      </c>
      <c r="J140" s="48" t="s">
        <v>495</v>
      </c>
      <c r="K140" s="43" t="s">
        <v>496</v>
      </c>
      <c r="L140" s="49" t="s">
        <v>118</v>
      </c>
      <c r="M140" s="44"/>
      <c r="N140" s="44"/>
      <c r="O140" s="44" t="s">
        <v>402</v>
      </c>
      <c r="P140" s="57"/>
      <c r="Q140" s="3" t="s">
        <v>514</v>
      </c>
    </row>
    <row r="141" spans="1:17" ht="12">
      <c r="A141" s="3" t="s">
        <v>315</v>
      </c>
      <c r="B141" s="37">
        <v>0</v>
      </c>
      <c r="C141" s="38">
        <v>0</v>
      </c>
      <c r="D141" s="38">
        <v>0</v>
      </c>
      <c r="E141" s="38">
        <v>115</v>
      </c>
      <c r="F141" s="38">
        <v>115</v>
      </c>
      <c r="G141" s="38">
        <v>115</v>
      </c>
      <c r="H141" s="38">
        <v>115</v>
      </c>
      <c r="I141" s="38">
        <v>115</v>
      </c>
      <c r="J141" s="48" t="s">
        <v>213</v>
      </c>
      <c r="K141" s="43" t="s">
        <v>214</v>
      </c>
      <c r="L141" s="49" t="s">
        <v>248</v>
      </c>
      <c r="M141" s="44" t="s">
        <v>215</v>
      </c>
      <c r="N141" s="44" t="s">
        <v>216</v>
      </c>
      <c r="O141" s="44" t="s">
        <v>42</v>
      </c>
      <c r="P141" s="57" t="s">
        <v>43</v>
      </c>
      <c r="Q141" s="3" t="s">
        <v>12</v>
      </c>
    </row>
    <row r="142" spans="1:16" ht="12">
      <c r="A142" s="4" t="s">
        <v>761</v>
      </c>
      <c r="B142" s="37">
        <v>0.01</v>
      </c>
      <c r="C142" s="38">
        <v>0.01</v>
      </c>
      <c r="D142" s="38">
        <v>0.01</v>
      </c>
      <c r="E142" s="38">
        <v>0.01</v>
      </c>
      <c r="F142" s="38">
        <v>0.01</v>
      </c>
      <c r="G142" s="38">
        <v>0.01</v>
      </c>
      <c r="H142" s="38">
        <v>0.01</v>
      </c>
      <c r="I142" s="38">
        <v>0.01</v>
      </c>
      <c r="J142" s="48" t="s">
        <v>765</v>
      </c>
      <c r="K142" s="43" t="s">
        <v>766</v>
      </c>
      <c r="L142" s="49" t="s">
        <v>130</v>
      </c>
      <c r="M142" s="44"/>
      <c r="N142" s="44"/>
      <c r="O142" s="44"/>
      <c r="P142" s="57"/>
    </row>
    <row r="143" spans="1:17" ht="12">
      <c r="A143" s="4" t="s">
        <v>763</v>
      </c>
      <c r="B143" s="37">
        <v>0</v>
      </c>
      <c r="C143" s="38">
        <v>0</v>
      </c>
      <c r="D143" s="38">
        <v>0</v>
      </c>
      <c r="E143" s="38">
        <v>0</v>
      </c>
      <c r="F143" s="38">
        <v>8</v>
      </c>
      <c r="G143" s="38">
        <v>8</v>
      </c>
      <c r="H143" s="38">
        <v>8</v>
      </c>
      <c r="I143" s="38">
        <v>8</v>
      </c>
      <c r="J143" s="48" t="s">
        <v>764</v>
      </c>
      <c r="K143" s="43" t="s">
        <v>265</v>
      </c>
      <c r="L143" s="49" t="s">
        <v>130</v>
      </c>
      <c r="M143" s="44" t="s">
        <v>656</v>
      </c>
      <c r="N143" s="44" t="s">
        <v>326</v>
      </c>
      <c r="O143" s="44"/>
      <c r="P143" s="57"/>
      <c r="Q143" s="3" t="s">
        <v>759</v>
      </c>
    </row>
    <row r="144" spans="1:17" ht="12">
      <c r="A144" s="4" t="s">
        <v>762</v>
      </c>
      <c r="B144" s="37">
        <v>0</v>
      </c>
      <c r="C144" s="38">
        <v>0</v>
      </c>
      <c r="D144" s="38">
        <v>0</v>
      </c>
      <c r="E144" s="38">
        <v>0</v>
      </c>
      <c r="F144" s="38">
        <v>0</v>
      </c>
      <c r="G144" s="38">
        <v>0</v>
      </c>
      <c r="H144" s="38">
        <v>40</v>
      </c>
      <c r="I144" s="38">
        <v>40</v>
      </c>
      <c r="J144" s="48" t="s">
        <v>146</v>
      </c>
      <c r="K144" s="43" t="s">
        <v>146</v>
      </c>
      <c r="L144" s="49" t="s">
        <v>760</v>
      </c>
      <c r="M144" s="44" t="s">
        <v>656</v>
      </c>
      <c r="N144" s="44" t="s">
        <v>326</v>
      </c>
      <c r="O144" s="44"/>
      <c r="P144" s="57"/>
      <c r="Q144" s="3" t="s">
        <v>759</v>
      </c>
    </row>
    <row r="145" spans="1:17" ht="12.75">
      <c r="A145" s="3" t="s">
        <v>100</v>
      </c>
      <c r="B145" s="37">
        <v>0</v>
      </c>
      <c r="C145" s="38">
        <v>0</v>
      </c>
      <c r="D145" s="38">
        <v>0.01</v>
      </c>
      <c r="E145" s="38">
        <v>0.01</v>
      </c>
      <c r="F145" s="38">
        <v>0.01</v>
      </c>
      <c r="G145" s="38">
        <v>0.01</v>
      </c>
      <c r="H145" s="38">
        <v>0.01</v>
      </c>
      <c r="I145" s="38">
        <v>0.01</v>
      </c>
      <c r="J145" s="48" t="s">
        <v>102</v>
      </c>
      <c r="K145" s="43" t="s">
        <v>103</v>
      </c>
      <c r="L145" s="49" t="s">
        <v>268</v>
      </c>
      <c r="M145" s="44" t="s">
        <v>198</v>
      </c>
      <c r="N145" s="44" t="s">
        <v>313</v>
      </c>
      <c r="O145" s="44" t="s">
        <v>402</v>
      </c>
      <c r="P145" s="57" t="s">
        <v>76</v>
      </c>
      <c r="Q145" s="6" t="s">
        <v>101</v>
      </c>
    </row>
    <row r="146" spans="1:17" ht="12">
      <c r="A146" s="3" t="s">
        <v>255</v>
      </c>
      <c r="B146" s="37">
        <v>0.01</v>
      </c>
      <c r="C146" s="38">
        <v>0.01</v>
      </c>
      <c r="D146" s="38">
        <v>0.01</v>
      </c>
      <c r="E146" s="38">
        <v>0.01</v>
      </c>
      <c r="F146" s="38">
        <v>0.01</v>
      </c>
      <c r="G146" s="38">
        <v>0.01</v>
      </c>
      <c r="H146" s="38">
        <v>0.01</v>
      </c>
      <c r="I146" s="38">
        <v>0.01</v>
      </c>
      <c r="J146" s="48" t="s">
        <v>256</v>
      </c>
      <c r="K146" s="43"/>
      <c r="L146" s="49" t="s">
        <v>304</v>
      </c>
      <c r="M146" s="44" t="s">
        <v>198</v>
      </c>
      <c r="N146" s="44" t="s">
        <v>313</v>
      </c>
      <c r="O146" s="58" t="s">
        <v>402</v>
      </c>
      <c r="P146" s="57" t="s">
        <v>76</v>
      </c>
      <c r="Q146" s="3" t="s">
        <v>299</v>
      </c>
    </row>
    <row r="147" spans="1:18" ht="12">
      <c r="A147" s="3" t="s">
        <v>585</v>
      </c>
      <c r="B147" s="37">
        <v>0</v>
      </c>
      <c r="C147" s="38">
        <v>0.01</v>
      </c>
      <c r="D147" s="38">
        <v>0.01</v>
      </c>
      <c r="E147" s="38">
        <v>0.01</v>
      </c>
      <c r="F147" s="38">
        <v>0.01</v>
      </c>
      <c r="G147" s="38">
        <v>0.01</v>
      </c>
      <c r="H147" s="38">
        <v>0.01</v>
      </c>
      <c r="I147" s="38">
        <v>0.01</v>
      </c>
      <c r="J147" s="48"/>
      <c r="K147" s="43"/>
      <c r="L147" s="49" t="s">
        <v>319</v>
      </c>
      <c r="M147" s="44" t="s">
        <v>198</v>
      </c>
      <c r="N147" s="44" t="s">
        <v>320</v>
      </c>
      <c r="O147" s="44" t="s">
        <v>95</v>
      </c>
      <c r="P147" s="57" t="s">
        <v>76</v>
      </c>
      <c r="Q147" s="8" t="s">
        <v>250</v>
      </c>
      <c r="R147" s="8"/>
    </row>
    <row r="148" spans="1:18" ht="12">
      <c r="A148" s="3" t="s">
        <v>585</v>
      </c>
      <c r="B148" s="37">
        <v>0</v>
      </c>
      <c r="C148" s="38">
        <v>0</v>
      </c>
      <c r="D148" s="38">
        <v>0</v>
      </c>
      <c r="E148" s="38">
        <v>0</v>
      </c>
      <c r="F148" s="38">
        <v>10</v>
      </c>
      <c r="G148" s="38">
        <v>10</v>
      </c>
      <c r="H148" s="38">
        <v>10</v>
      </c>
      <c r="I148" s="38">
        <v>10</v>
      </c>
      <c r="J148" s="48"/>
      <c r="K148" s="43"/>
      <c r="L148" s="49" t="s">
        <v>319</v>
      </c>
      <c r="M148" s="44" t="s">
        <v>198</v>
      </c>
      <c r="N148" s="44" t="s">
        <v>320</v>
      </c>
      <c r="O148" s="44" t="s">
        <v>95</v>
      </c>
      <c r="P148" s="57" t="s">
        <v>76</v>
      </c>
      <c r="Q148" s="8" t="s">
        <v>250</v>
      </c>
      <c r="R148" s="8"/>
    </row>
    <row r="149" spans="1:18" ht="12">
      <c r="A149" s="3" t="s">
        <v>585</v>
      </c>
      <c r="B149" s="37">
        <v>0</v>
      </c>
      <c r="C149" s="38">
        <v>0</v>
      </c>
      <c r="D149" s="38">
        <v>0</v>
      </c>
      <c r="E149" s="38">
        <v>0</v>
      </c>
      <c r="F149" s="38">
        <v>0</v>
      </c>
      <c r="G149" s="38">
        <v>10</v>
      </c>
      <c r="H149" s="38">
        <v>10</v>
      </c>
      <c r="I149" s="38">
        <v>10</v>
      </c>
      <c r="J149" s="48"/>
      <c r="K149" s="43"/>
      <c r="L149" s="49" t="s">
        <v>319</v>
      </c>
      <c r="M149" s="44" t="s">
        <v>198</v>
      </c>
      <c r="N149" s="44" t="s">
        <v>320</v>
      </c>
      <c r="O149" s="44" t="s">
        <v>95</v>
      </c>
      <c r="P149" s="57" t="s">
        <v>76</v>
      </c>
      <c r="Q149" s="8" t="s">
        <v>250</v>
      </c>
      <c r="R149" s="8"/>
    </row>
    <row r="150" spans="1:18" ht="12">
      <c r="A150" s="4" t="s">
        <v>756</v>
      </c>
      <c r="B150" s="37">
        <v>18</v>
      </c>
      <c r="C150" s="38">
        <v>18</v>
      </c>
      <c r="D150" s="38">
        <v>37</v>
      </c>
      <c r="E150" s="38">
        <v>37</v>
      </c>
      <c r="F150" s="38">
        <v>37</v>
      </c>
      <c r="G150" s="38">
        <v>37</v>
      </c>
      <c r="H150" s="38">
        <v>37</v>
      </c>
      <c r="I150" s="38">
        <v>37</v>
      </c>
      <c r="J150" s="48" t="s">
        <v>752</v>
      </c>
      <c r="K150" s="43" t="s">
        <v>753</v>
      </c>
      <c r="L150" s="49" t="s">
        <v>130</v>
      </c>
      <c r="M150" s="44" t="s">
        <v>754</v>
      </c>
      <c r="N150" s="44" t="s">
        <v>326</v>
      </c>
      <c r="O150" s="44" t="s">
        <v>80</v>
      </c>
      <c r="P150" s="57"/>
      <c r="Q150" s="8" t="s">
        <v>755</v>
      </c>
      <c r="R150" s="8"/>
    </row>
    <row r="151" spans="1:18" ht="12">
      <c r="A151" s="4" t="s">
        <v>757</v>
      </c>
      <c r="B151" s="37">
        <v>0</v>
      </c>
      <c r="C151" s="38">
        <v>0</v>
      </c>
      <c r="D151" s="38">
        <v>0</v>
      </c>
      <c r="E151" s="38">
        <v>0</v>
      </c>
      <c r="F151" s="38">
        <v>0</v>
      </c>
      <c r="G151" s="38">
        <v>0</v>
      </c>
      <c r="H151" s="38">
        <v>18</v>
      </c>
      <c r="I151" s="38">
        <v>18</v>
      </c>
      <c r="J151" s="48"/>
      <c r="K151" s="43"/>
      <c r="L151" s="49" t="s">
        <v>612</v>
      </c>
      <c r="M151" s="44" t="s">
        <v>754</v>
      </c>
      <c r="N151" s="44" t="s">
        <v>326</v>
      </c>
      <c r="O151" s="44" t="s">
        <v>80</v>
      </c>
      <c r="P151" s="57"/>
      <c r="Q151" s="8" t="s">
        <v>758</v>
      </c>
      <c r="R151" s="8"/>
    </row>
    <row r="152" spans="1:18" ht="12">
      <c r="A152" s="3" t="s">
        <v>27</v>
      </c>
      <c r="B152" s="37">
        <v>0</v>
      </c>
      <c r="C152" s="38">
        <v>223</v>
      </c>
      <c r="D152" s="38">
        <v>223</v>
      </c>
      <c r="E152" s="38">
        <v>223</v>
      </c>
      <c r="F152" s="38">
        <v>223</v>
      </c>
      <c r="G152" s="38">
        <v>223</v>
      </c>
      <c r="H152" s="38">
        <v>223</v>
      </c>
      <c r="I152" s="38">
        <v>223</v>
      </c>
      <c r="J152" s="48" t="s">
        <v>9</v>
      </c>
      <c r="K152" s="43" t="s">
        <v>10</v>
      </c>
      <c r="L152" s="49" t="s">
        <v>10</v>
      </c>
      <c r="M152" s="44" t="s">
        <v>169</v>
      </c>
      <c r="N152" s="44" t="s">
        <v>11</v>
      </c>
      <c r="O152" s="44" t="s">
        <v>92</v>
      </c>
      <c r="P152" s="57"/>
      <c r="Q152" s="8"/>
      <c r="R152" s="8"/>
    </row>
    <row r="153" spans="1:18" ht="12">
      <c r="A153" s="3" t="s">
        <v>8</v>
      </c>
      <c r="B153" s="37">
        <v>109</v>
      </c>
      <c r="C153" s="38">
        <v>109</v>
      </c>
      <c r="D153" s="38">
        <v>109</v>
      </c>
      <c r="E153" s="38">
        <v>109</v>
      </c>
      <c r="F153" s="38">
        <v>109</v>
      </c>
      <c r="G153" s="38">
        <v>109</v>
      </c>
      <c r="H153" s="38">
        <v>109</v>
      </c>
      <c r="I153" s="38">
        <v>109</v>
      </c>
      <c r="J153" s="48" t="s">
        <v>85</v>
      </c>
      <c r="K153" s="43"/>
      <c r="L153" s="49" t="s">
        <v>46</v>
      </c>
      <c r="M153" s="44" t="s">
        <v>169</v>
      </c>
      <c r="N153" s="44" t="s">
        <v>11</v>
      </c>
      <c r="O153" s="44" t="s">
        <v>92</v>
      </c>
      <c r="P153" s="57" t="s">
        <v>93</v>
      </c>
      <c r="Q153" s="8" t="s">
        <v>91</v>
      </c>
      <c r="R153" s="8"/>
    </row>
    <row r="154" spans="1:18" ht="12">
      <c r="A154" s="3" t="s">
        <v>53</v>
      </c>
      <c r="B154" s="37">
        <v>0</v>
      </c>
      <c r="C154" s="38">
        <v>0</v>
      </c>
      <c r="D154" s="38">
        <v>240</v>
      </c>
      <c r="E154" s="38">
        <v>240</v>
      </c>
      <c r="F154" s="38">
        <v>240</v>
      </c>
      <c r="G154" s="38">
        <v>240</v>
      </c>
      <c r="H154" s="38">
        <v>240</v>
      </c>
      <c r="I154" s="38">
        <v>240</v>
      </c>
      <c r="J154" s="48"/>
      <c r="K154" s="43" t="s">
        <v>49</v>
      </c>
      <c r="L154" s="49" t="s">
        <v>446</v>
      </c>
      <c r="M154" s="44" t="s">
        <v>169</v>
      </c>
      <c r="N154" s="44" t="s">
        <v>11</v>
      </c>
      <c r="O154" s="44" t="s">
        <v>92</v>
      </c>
      <c r="P154" s="57"/>
      <c r="Q154" s="8"/>
      <c r="R154" s="8"/>
    </row>
    <row r="155" spans="1:18" ht="12">
      <c r="A155" s="3" t="s">
        <v>675</v>
      </c>
      <c r="B155" s="37">
        <v>0</v>
      </c>
      <c r="C155" s="38">
        <v>0</v>
      </c>
      <c r="D155" s="38">
        <v>0</v>
      </c>
      <c r="E155" s="38">
        <v>0</v>
      </c>
      <c r="F155" s="38">
        <v>10</v>
      </c>
      <c r="G155" s="38">
        <v>20</v>
      </c>
      <c r="H155" s="38">
        <v>30</v>
      </c>
      <c r="I155" s="38">
        <v>40</v>
      </c>
      <c r="J155" s="48"/>
      <c r="K155" s="43"/>
      <c r="L155" s="49"/>
      <c r="M155" s="44"/>
      <c r="N155" s="44"/>
      <c r="O155" s="44"/>
      <c r="P155" s="57"/>
      <c r="Q155" s="8" t="s">
        <v>676</v>
      </c>
      <c r="R155" s="8"/>
    </row>
    <row r="156" spans="1:18" ht="12">
      <c r="A156" s="3" t="s">
        <v>391</v>
      </c>
      <c r="B156" s="37">
        <v>0</v>
      </c>
      <c r="C156" s="38">
        <v>0</v>
      </c>
      <c r="D156" s="38">
        <v>0</v>
      </c>
      <c r="E156" s="38">
        <v>0</v>
      </c>
      <c r="F156" s="38">
        <v>0</v>
      </c>
      <c r="G156" s="38">
        <v>0</v>
      </c>
      <c r="H156" s="38">
        <v>0</v>
      </c>
      <c r="I156" s="38">
        <v>0</v>
      </c>
      <c r="J156" s="48" t="s">
        <v>62</v>
      </c>
      <c r="K156" s="43" t="s">
        <v>63</v>
      </c>
      <c r="L156" s="49" t="s">
        <v>248</v>
      </c>
      <c r="M156" s="44"/>
      <c r="N156" s="44"/>
      <c r="O156" s="44" t="s">
        <v>181</v>
      </c>
      <c r="P156" s="57"/>
      <c r="Q156" s="8" t="s">
        <v>61</v>
      </c>
      <c r="R156" s="8"/>
    </row>
    <row r="157" spans="1:18" ht="12">
      <c r="A157" s="3" t="s">
        <v>285</v>
      </c>
      <c r="B157" s="37">
        <v>0</v>
      </c>
      <c r="C157" s="38">
        <v>0.01</v>
      </c>
      <c r="D157" s="38">
        <v>0.01</v>
      </c>
      <c r="E157" s="38">
        <v>0.01</v>
      </c>
      <c r="F157" s="38">
        <v>0.01</v>
      </c>
      <c r="G157" s="38">
        <v>0.01</v>
      </c>
      <c r="H157" s="38">
        <v>0.01</v>
      </c>
      <c r="I157" s="38">
        <v>0.01</v>
      </c>
      <c r="J157" s="48" t="s">
        <v>286</v>
      </c>
      <c r="K157" s="43"/>
      <c r="L157" s="49" t="s">
        <v>287</v>
      </c>
      <c r="M157" s="44" t="s">
        <v>438</v>
      </c>
      <c r="N157" s="44" t="s">
        <v>288</v>
      </c>
      <c r="O157" s="44" t="s">
        <v>289</v>
      </c>
      <c r="P157" s="57" t="s">
        <v>75</v>
      </c>
      <c r="Q157" s="8" t="s">
        <v>284</v>
      </c>
      <c r="R157" s="8"/>
    </row>
    <row r="158" spans="1:18" ht="12">
      <c r="A158" s="3" t="s">
        <v>392</v>
      </c>
      <c r="B158" s="37">
        <v>0</v>
      </c>
      <c r="C158" s="38">
        <v>0</v>
      </c>
      <c r="D158" s="38">
        <v>0</v>
      </c>
      <c r="E158" s="38">
        <v>0</v>
      </c>
      <c r="F158" s="38">
        <v>4</v>
      </c>
      <c r="G158" s="38">
        <v>4</v>
      </c>
      <c r="H158" s="38">
        <v>4</v>
      </c>
      <c r="I158" s="38">
        <v>4</v>
      </c>
      <c r="J158" s="48" t="s">
        <v>29</v>
      </c>
      <c r="K158" s="43" t="s">
        <v>29</v>
      </c>
      <c r="L158" s="49" t="s">
        <v>1</v>
      </c>
      <c r="M158" s="44" t="s">
        <v>2</v>
      </c>
      <c r="N158" s="44" t="s">
        <v>3</v>
      </c>
      <c r="O158" s="44" t="s">
        <v>4</v>
      </c>
      <c r="P158" s="57"/>
      <c r="Q158" s="8" t="s">
        <v>0</v>
      </c>
      <c r="R158" s="8"/>
    </row>
    <row r="159" spans="1:18" ht="12">
      <c r="A159" s="3" t="s">
        <v>48</v>
      </c>
      <c r="B159" s="37">
        <v>0.12</v>
      </c>
      <c r="C159" s="38">
        <v>0.12</v>
      </c>
      <c r="D159" s="38">
        <v>0.12</v>
      </c>
      <c r="E159" s="38">
        <v>0.12</v>
      </c>
      <c r="F159" s="38">
        <v>140.12</v>
      </c>
      <c r="G159" s="38">
        <v>210.12</v>
      </c>
      <c r="H159" s="38">
        <v>210.12</v>
      </c>
      <c r="I159" s="38">
        <v>210.12</v>
      </c>
      <c r="J159" s="48" t="s">
        <v>112</v>
      </c>
      <c r="K159" s="43" t="s">
        <v>221</v>
      </c>
      <c r="L159" s="49" t="s">
        <v>130</v>
      </c>
      <c r="M159" s="44" t="s">
        <v>438</v>
      </c>
      <c r="N159" s="44" t="s">
        <v>330</v>
      </c>
      <c r="O159" s="44" t="s">
        <v>98</v>
      </c>
      <c r="P159" s="57" t="s">
        <v>76</v>
      </c>
      <c r="Q159" s="8" t="s">
        <v>143</v>
      </c>
      <c r="R159" s="8"/>
    </row>
    <row r="160" spans="1:18" ht="12">
      <c r="A160" s="3" t="s">
        <v>400</v>
      </c>
      <c r="B160" s="37">
        <v>0</v>
      </c>
      <c r="C160" s="38">
        <v>0</v>
      </c>
      <c r="D160" s="38">
        <v>0.01</v>
      </c>
      <c r="E160" s="38">
        <v>0.01</v>
      </c>
      <c r="F160" s="38">
        <v>0.01</v>
      </c>
      <c r="G160" s="38">
        <v>0.01</v>
      </c>
      <c r="H160" s="38">
        <v>0.01</v>
      </c>
      <c r="I160" s="38">
        <v>0.01</v>
      </c>
      <c r="J160" s="48"/>
      <c r="K160" s="43"/>
      <c r="L160" s="49"/>
      <c r="M160" s="44"/>
      <c r="N160" s="44"/>
      <c r="O160" s="44"/>
      <c r="P160" s="57"/>
      <c r="Q160" s="8"/>
      <c r="R160" s="8"/>
    </row>
    <row r="161" spans="1:18" ht="12">
      <c r="A161" s="3" t="s">
        <v>309</v>
      </c>
      <c r="B161" s="37">
        <v>0</v>
      </c>
      <c r="C161" s="38">
        <v>0</v>
      </c>
      <c r="D161" s="38">
        <v>0.01</v>
      </c>
      <c r="E161" s="38">
        <v>0.01</v>
      </c>
      <c r="F161" s="38">
        <v>0.01</v>
      </c>
      <c r="G161" s="38">
        <v>0.01</v>
      </c>
      <c r="H161" s="38">
        <v>0.01</v>
      </c>
      <c r="I161" s="38">
        <v>0.01</v>
      </c>
      <c r="J161" s="48" t="s">
        <v>311</v>
      </c>
      <c r="K161" s="43" t="s">
        <v>22</v>
      </c>
      <c r="L161" s="49" t="s">
        <v>130</v>
      </c>
      <c r="M161" s="44" t="s">
        <v>360</v>
      </c>
      <c r="N161" s="44" t="s">
        <v>313</v>
      </c>
      <c r="O161" s="44" t="s">
        <v>402</v>
      </c>
      <c r="P161" s="57"/>
      <c r="Q161" s="8" t="s">
        <v>310</v>
      </c>
      <c r="R161" s="8"/>
    </row>
    <row r="162" spans="1:18" ht="12">
      <c r="A162" s="4" t="s">
        <v>309</v>
      </c>
      <c r="B162" s="37">
        <v>0</v>
      </c>
      <c r="C162" s="38">
        <v>0</v>
      </c>
      <c r="D162" s="38">
        <v>0</v>
      </c>
      <c r="E162" s="38">
        <v>0</v>
      </c>
      <c r="F162" s="38">
        <v>0.14</v>
      </c>
      <c r="G162" s="38">
        <v>0.14</v>
      </c>
      <c r="H162" s="38">
        <v>0.14</v>
      </c>
      <c r="I162" s="38">
        <v>0.14</v>
      </c>
      <c r="J162" s="48" t="s">
        <v>311</v>
      </c>
      <c r="K162" s="43" t="s">
        <v>22</v>
      </c>
      <c r="L162" s="49" t="s">
        <v>130</v>
      </c>
      <c r="M162" s="44" t="s">
        <v>360</v>
      </c>
      <c r="N162" s="44" t="s">
        <v>313</v>
      </c>
      <c r="O162" s="44" t="s">
        <v>402</v>
      </c>
      <c r="P162" s="57"/>
      <c r="Q162" s="8" t="s">
        <v>310</v>
      </c>
      <c r="R162" s="8"/>
    </row>
    <row r="163" spans="1:18" ht="12">
      <c r="A163" s="4" t="s">
        <v>643</v>
      </c>
      <c r="B163" s="37">
        <v>0</v>
      </c>
      <c r="C163" s="38">
        <v>0</v>
      </c>
      <c r="D163" s="38">
        <v>0</v>
      </c>
      <c r="E163" s="38">
        <v>0.1</v>
      </c>
      <c r="F163" s="38">
        <v>0.1</v>
      </c>
      <c r="G163" s="38">
        <v>0.2</v>
      </c>
      <c r="H163" s="38">
        <v>0.2</v>
      </c>
      <c r="I163" s="38">
        <v>0.2</v>
      </c>
      <c r="J163" s="48" t="s">
        <v>644</v>
      </c>
      <c r="K163" s="43" t="s">
        <v>645</v>
      </c>
      <c r="L163" s="49" t="s">
        <v>319</v>
      </c>
      <c r="M163" s="44" t="s">
        <v>402</v>
      </c>
      <c r="N163" s="44" t="s">
        <v>313</v>
      </c>
      <c r="O163" s="44" t="s">
        <v>402</v>
      </c>
      <c r="P163" s="57"/>
      <c r="Q163" s="8" t="s">
        <v>646</v>
      </c>
      <c r="R163" s="8"/>
    </row>
    <row r="164" spans="1:18" ht="12">
      <c r="A164" s="3" t="s">
        <v>586</v>
      </c>
      <c r="B164" s="37">
        <v>0.02</v>
      </c>
      <c r="C164" s="38">
        <v>0.02</v>
      </c>
      <c r="D164" s="38">
        <v>0.02</v>
      </c>
      <c r="E164" s="38">
        <v>0.02</v>
      </c>
      <c r="F164" s="38">
        <v>0.02</v>
      </c>
      <c r="G164" s="38">
        <v>0.02</v>
      </c>
      <c r="H164" s="38">
        <v>0.02</v>
      </c>
      <c r="I164" s="38">
        <v>0.02</v>
      </c>
      <c r="J164" s="48" t="s">
        <v>113</v>
      </c>
      <c r="K164" s="43" t="s">
        <v>275</v>
      </c>
      <c r="L164" s="49" t="s">
        <v>130</v>
      </c>
      <c r="M164" s="44" t="s">
        <v>142</v>
      </c>
      <c r="N164" s="44" t="s">
        <v>141</v>
      </c>
      <c r="O164" s="44" t="s">
        <v>435</v>
      </c>
      <c r="P164" s="57" t="s">
        <v>75</v>
      </c>
      <c r="Q164" s="8" t="s">
        <v>434</v>
      </c>
      <c r="R164" s="8"/>
    </row>
    <row r="165" spans="1:18" ht="12">
      <c r="A165" s="3" t="s">
        <v>587</v>
      </c>
      <c r="B165" s="37">
        <v>0</v>
      </c>
      <c r="C165" s="38">
        <v>0</v>
      </c>
      <c r="D165" s="38">
        <v>0</v>
      </c>
      <c r="E165" s="38">
        <v>25</v>
      </c>
      <c r="F165" s="38">
        <v>25</v>
      </c>
      <c r="G165" s="38">
        <v>25</v>
      </c>
      <c r="H165" s="38">
        <v>25</v>
      </c>
      <c r="I165" s="38">
        <v>25</v>
      </c>
      <c r="J165" s="48" t="s">
        <v>113</v>
      </c>
      <c r="K165" s="43" t="s">
        <v>275</v>
      </c>
      <c r="L165" s="49" t="s">
        <v>130</v>
      </c>
      <c r="M165" s="44" t="s">
        <v>142</v>
      </c>
      <c r="N165" s="44" t="s">
        <v>141</v>
      </c>
      <c r="O165" s="44" t="s">
        <v>435</v>
      </c>
      <c r="P165" s="57" t="s">
        <v>75</v>
      </c>
      <c r="Q165" s="8" t="s">
        <v>434</v>
      </c>
      <c r="R165" s="8"/>
    </row>
    <row r="166" spans="1:18" ht="12">
      <c r="A166" s="3" t="s">
        <v>241</v>
      </c>
      <c r="B166" s="37">
        <v>0</v>
      </c>
      <c r="C166" s="38">
        <v>0</v>
      </c>
      <c r="D166" s="38">
        <v>0.01</v>
      </c>
      <c r="E166" s="38">
        <v>0.01</v>
      </c>
      <c r="F166" s="38">
        <v>0.01</v>
      </c>
      <c r="G166" s="38">
        <v>0.01</v>
      </c>
      <c r="H166" s="38">
        <v>0.01</v>
      </c>
      <c r="I166" s="38">
        <v>0.01</v>
      </c>
      <c r="J166" s="48" t="s">
        <v>307</v>
      </c>
      <c r="K166" s="43" t="s">
        <v>305</v>
      </c>
      <c r="L166" s="49" t="s">
        <v>268</v>
      </c>
      <c r="M166" s="44" t="s">
        <v>425</v>
      </c>
      <c r="N166" s="44" t="s">
        <v>306</v>
      </c>
      <c r="O166" s="44" t="s">
        <v>402</v>
      </c>
      <c r="P166" s="57" t="s">
        <v>77</v>
      </c>
      <c r="Q166" s="8" t="s">
        <v>231</v>
      </c>
      <c r="R166" s="8"/>
    </row>
    <row r="167" spans="1:17" ht="12">
      <c r="A167" s="3" t="s">
        <v>300</v>
      </c>
      <c r="B167" s="37">
        <v>0</v>
      </c>
      <c r="C167" s="38">
        <v>0.01</v>
      </c>
      <c r="D167" s="38">
        <v>0.01</v>
      </c>
      <c r="E167" s="38">
        <v>0.01</v>
      </c>
      <c r="F167" s="38">
        <v>0.01</v>
      </c>
      <c r="G167" s="38">
        <v>0.01</v>
      </c>
      <c r="H167" s="38">
        <v>0.01</v>
      </c>
      <c r="I167" s="38">
        <v>0.01</v>
      </c>
      <c r="J167" s="48" t="s">
        <v>301</v>
      </c>
      <c r="K167" s="43"/>
      <c r="L167" s="49" t="s">
        <v>302</v>
      </c>
      <c r="M167" s="44" t="s">
        <v>142</v>
      </c>
      <c r="N167" s="44" t="s">
        <v>141</v>
      </c>
      <c r="O167" s="58" t="s">
        <v>38</v>
      </c>
      <c r="P167" s="57" t="s">
        <v>75</v>
      </c>
      <c r="Q167" s="3" t="s">
        <v>354</v>
      </c>
    </row>
    <row r="168" spans="1:17" ht="12">
      <c r="A168" s="3" t="s">
        <v>521</v>
      </c>
      <c r="B168" s="37">
        <v>0</v>
      </c>
      <c r="C168" s="38">
        <v>0</v>
      </c>
      <c r="D168" s="38">
        <v>0.01</v>
      </c>
      <c r="E168" s="38">
        <v>0.01</v>
      </c>
      <c r="F168" s="38">
        <v>0.01</v>
      </c>
      <c r="G168" s="38">
        <v>0.01</v>
      </c>
      <c r="H168" s="38">
        <v>0.01</v>
      </c>
      <c r="I168" s="38">
        <v>0.01</v>
      </c>
      <c r="J168" s="48"/>
      <c r="K168" s="43" t="s">
        <v>295</v>
      </c>
      <c r="L168" s="49" t="s">
        <v>196</v>
      </c>
      <c r="M168" s="44" t="s">
        <v>72</v>
      </c>
      <c r="N168" s="44" t="s">
        <v>327</v>
      </c>
      <c r="O168" s="58" t="s">
        <v>509</v>
      </c>
      <c r="P168" s="57" t="s">
        <v>75</v>
      </c>
      <c r="Q168" s="3" t="s">
        <v>522</v>
      </c>
    </row>
    <row r="169" spans="1:17" ht="12">
      <c r="A169" s="4" t="s">
        <v>521</v>
      </c>
      <c r="B169" s="37">
        <v>0</v>
      </c>
      <c r="C169" s="38">
        <v>0</v>
      </c>
      <c r="D169" s="38">
        <v>0</v>
      </c>
      <c r="E169" s="38">
        <v>0</v>
      </c>
      <c r="F169" s="38">
        <v>0</v>
      </c>
      <c r="G169" s="38">
        <v>3.2</v>
      </c>
      <c r="H169" s="38">
        <v>3.2</v>
      </c>
      <c r="I169" s="38">
        <v>3.2</v>
      </c>
      <c r="J169" s="48"/>
      <c r="K169" s="43" t="s">
        <v>702</v>
      </c>
      <c r="L169" s="49" t="s">
        <v>130</v>
      </c>
      <c r="M169" s="44" t="s">
        <v>72</v>
      </c>
      <c r="N169" s="44" t="s">
        <v>327</v>
      </c>
      <c r="O169" s="58" t="s">
        <v>509</v>
      </c>
      <c r="P169" s="57" t="s">
        <v>75</v>
      </c>
      <c r="Q169" s="3" t="s">
        <v>703</v>
      </c>
    </row>
    <row r="170" spans="1:17" ht="12">
      <c r="A170" s="3" t="s">
        <v>104</v>
      </c>
      <c r="B170" s="37">
        <v>0</v>
      </c>
      <c r="C170" s="38">
        <v>0.01</v>
      </c>
      <c r="D170" s="38">
        <v>0.01</v>
      </c>
      <c r="E170" s="38">
        <v>0.01</v>
      </c>
      <c r="F170" s="38">
        <v>0.01</v>
      </c>
      <c r="G170" s="38">
        <v>0.01</v>
      </c>
      <c r="H170" s="38">
        <v>0.01</v>
      </c>
      <c r="I170" s="38">
        <v>0.01</v>
      </c>
      <c r="J170" s="48" t="s">
        <v>105</v>
      </c>
      <c r="K170" s="43" t="s">
        <v>117</v>
      </c>
      <c r="L170" s="49" t="s">
        <v>118</v>
      </c>
      <c r="M170" s="44" t="s">
        <v>198</v>
      </c>
      <c r="N170" s="44" t="s">
        <v>313</v>
      </c>
      <c r="O170" s="58" t="s">
        <v>402</v>
      </c>
      <c r="P170" s="57" t="s">
        <v>76</v>
      </c>
      <c r="Q170" s="3" t="s">
        <v>170</v>
      </c>
    </row>
    <row r="171" spans="1:17" ht="12.75">
      <c r="A171" s="3" t="s">
        <v>115</v>
      </c>
      <c r="B171" s="37">
        <v>0</v>
      </c>
      <c r="C171" s="38">
        <v>0.01</v>
      </c>
      <c r="D171" s="38">
        <v>0.01</v>
      </c>
      <c r="E171" s="38">
        <v>0.01</v>
      </c>
      <c r="F171" s="38">
        <v>0.01</v>
      </c>
      <c r="G171" s="38">
        <v>0.01</v>
      </c>
      <c r="H171" s="38">
        <v>0.01</v>
      </c>
      <c r="I171" s="38">
        <v>0.01</v>
      </c>
      <c r="J171" s="48" t="s">
        <v>116</v>
      </c>
      <c r="K171" s="43" t="s">
        <v>117</v>
      </c>
      <c r="L171" s="49" t="s">
        <v>118</v>
      </c>
      <c r="M171" s="44" t="s">
        <v>142</v>
      </c>
      <c r="N171" s="44"/>
      <c r="O171" s="58" t="s">
        <v>119</v>
      </c>
      <c r="P171" s="57" t="s">
        <v>75</v>
      </c>
      <c r="Q171" s="6" t="s">
        <v>283</v>
      </c>
    </row>
    <row r="172" spans="1:17" ht="12">
      <c r="A172" s="3" t="s">
        <v>335</v>
      </c>
      <c r="B172" s="37">
        <v>0</v>
      </c>
      <c r="C172" s="38">
        <v>4</v>
      </c>
      <c r="D172" s="38">
        <v>1</v>
      </c>
      <c r="E172" s="38">
        <v>0</v>
      </c>
      <c r="F172" s="38">
        <v>0</v>
      </c>
      <c r="G172" s="38">
        <v>0</v>
      </c>
      <c r="H172" s="38">
        <v>0</v>
      </c>
      <c r="I172" s="38">
        <v>0</v>
      </c>
      <c r="J172" s="48" t="s">
        <v>276</v>
      </c>
      <c r="K172" s="43" t="s">
        <v>277</v>
      </c>
      <c r="L172" s="49" t="s">
        <v>130</v>
      </c>
      <c r="M172" s="44" t="s">
        <v>358</v>
      </c>
      <c r="N172" s="44" t="s">
        <v>327</v>
      </c>
      <c r="O172" s="44" t="s">
        <v>239</v>
      </c>
      <c r="P172" s="57" t="s">
        <v>75</v>
      </c>
      <c r="Q172" s="3" t="s">
        <v>598</v>
      </c>
    </row>
    <row r="173" spans="1:17" ht="12">
      <c r="A173" s="3" t="s">
        <v>159</v>
      </c>
      <c r="B173" s="37">
        <v>0.02</v>
      </c>
      <c r="C173" s="38">
        <v>0.02</v>
      </c>
      <c r="D173" s="38">
        <v>0.02</v>
      </c>
      <c r="E173" s="38">
        <v>0.35</v>
      </c>
      <c r="F173" s="38">
        <v>0.35</v>
      </c>
      <c r="G173" s="38">
        <v>0.35</v>
      </c>
      <c r="H173" s="38">
        <v>0.35</v>
      </c>
      <c r="I173" s="38">
        <v>0.35</v>
      </c>
      <c r="J173" s="48" t="s">
        <v>278</v>
      </c>
      <c r="K173" s="43" t="s">
        <v>219</v>
      </c>
      <c r="L173" s="49" t="s">
        <v>130</v>
      </c>
      <c r="M173" s="44" t="s">
        <v>438</v>
      </c>
      <c r="N173" s="44" t="s">
        <v>327</v>
      </c>
      <c r="O173" s="44"/>
      <c r="P173" s="57" t="s">
        <v>75</v>
      </c>
      <c r="Q173" s="3" t="s">
        <v>401</v>
      </c>
    </row>
    <row r="174" spans="1:17" ht="12">
      <c r="A174" s="4" t="s">
        <v>729</v>
      </c>
      <c r="B174" s="37">
        <v>0</v>
      </c>
      <c r="C174" s="38">
        <v>0.01</v>
      </c>
      <c r="D174" s="38">
        <v>0.01</v>
      </c>
      <c r="E174" s="38">
        <v>0.01</v>
      </c>
      <c r="F174" s="38">
        <v>0.01</v>
      </c>
      <c r="G174" s="38">
        <v>0.01</v>
      </c>
      <c r="H174" s="38">
        <v>26</v>
      </c>
      <c r="I174" s="38">
        <v>26</v>
      </c>
      <c r="J174" s="48" t="s">
        <v>725</v>
      </c>
      <c r="K174" s="43" t="s">
        <v>277</v>
      </c>
      <c r="L174" s="49" t="s">
        <v>130</v>
      </c>
      <c r="M174" s="44" t="s">
        <v>724</v>
      </c>
      <c r="N174" s="44" t="s">
        <v>726</v>
      </c>
      <c r="O174" s="44" t="s">
        <v>239</v>
      </c>
      <c r="P174" s="57"/>
      <c r="Q174" s="3" t="s">
        <v>727</v>
      </c>
    </row>
    <row r="175" spans="1:17" ht="12">
      <c r="A175" s="4" t="s">
        <v>229</v>
      </c>
      <c r="B175" s="37">
        <v>0.15</v>
      </c>
      <c r="C175" s="38">
        <v>0.15</v>
      </c>
      <c r="D175" s="38">
        <v>0.15</v>
      </c>
      <c r="E175" s="38">
        <v>0.15</v>
      </c>
      <c r="F175" s="38">
        <v>8.15</v>
      </c>
      <c r="G175" s="38">
        <v>8.15</v>
      </c>
      <c r="H175" s="38">
        <v>259</v>
      </c>
      <c r="I175" s="38">
        <v>259</v>
      </c>
      <c r="J175" s="48" t="s">
        <v>227</v>
      </c>
      <c r="K175" s="43" t="s">
        <v>219</v>
      </c>
      <c r="L175" s="49" t="s">
        <v>130</v>
      </c>
      <c r="M175" s="44" t="s">
        <v>438</v>
      </c>
      <c r="N175" s="44" t="s">
        <v>429</v>
      </c>
      <c r="O175" s="44"/>
      <c r="P175" s="57" t="s">
        <v>76</v>
      </c>
      <c r="Q175" s="3" t="s">
        <v>728</v>
      </c>
    </row>
    <row r="176" spans="1:16" ht="12">
      <c r="A176" s="4" t="s">
        <v>746</v>
      </c>
      <c r="B176" s="37">
        <v>0</v>
      </c>
      <c r="C176" s="38">
        <v>0.01</v>
      </c>
      <c r="D176" s="38">
        <v>0.01</v>
      </c>
      <c r="E176" s="38">
        <v>0.01</v>
      </c>
      <c r="F176" s="38">
        <v>0.01</v>
      </c>
      <c r="G176" s="38">
        <v>0.01</v>
      </c>
      <c r="H176" s="38">
        <v>0.01</v>
      </c>
      <c r="I176" s="38">
        <v>0.01</v>
      </c>
      <c r="J176" s="48" t="s">
        <v>745</v>
      </c>
      <c r="K176" s="43" t="s">
        <v>176</v>
      </c>
      <c r="L176" s="49" t="s">
        <v>130</v>
      </c>
      <c r="M176" s="44"/>
      <c r="N176" s="44"/>
      <c r="O176" s="44"/>
      <c r="P176" s="57"/>
    </row>
    <row r="177" spans="1:17" ht="12">
      <c r="A177" s="3" t="s">
        <v>390</v>
      </c>
      <c r="B177" s="37">
        <v>0.01</v>
      </c>
      <c r="C177" s="38">
        <v>0.02</v>
      </c>
      <c r="D177" s="38">
        <v>0.02</v>
      </c>
      <c r="E177" s="38">
        <v>0.02</v>
      </c>
      <c r="F177" s="38">
        <v>0.02</v>
      </c>
      <c r="G177" s="38">
        <v>1.02</v>
      </c>
      <c r="H177" s="38">
        <v>1.02</v>
      </c>
      <c r="I177" s="38">
        <v>1.02</v>
      </c>
      <c r="J177" s="48" t="s">
        <v>361</v>
      </c>
      <c r="K177" s="43" t="s">
        <v>280</v>
      </c>
      <c r="L177" s="49" t="s">
        <v>130</v>
      </c>
      <c r="M177" s="44" t="s">
        <v>438</v>
      </c>
      <c r="N177" s="44" t="s">
        <v>437</v>
      </c>
      <c r="O177" s="44" t="s">
        <v>402</v>
      </c>
      <c r="P177" s="57" t="s">
        <v>76</v>
      </c>
      <c r="Q177" s="3" t="s">
        <v>349</v>
      </c>
    </row>
    <row r="178" spans="1:17" ht="12">
      <c r="A178" s="3" t="s">
        <v>348</v>
      </c>
      <c r="B178" s="37">
        <v>0.01</v>
      </c>
      <c r="C178" s="38">
        <v>0.01</v>
      </c>
      <c r="D178" s="38">
        <v>0.01</v>
      </c>
      <c r="E178" s="38">
        <v>0.01</v>
      </c>
      <c r="F178" s="38">
        <v>0.01</v>
      </c>
      <c r="G178" s="38">
        <v>0.01</v>
      </c>
      <c r="H178" s="38">
        <v>0.01</v>
      </c>
      <c r="I178" s="38">
        <v>0.01</v>
      </c>
      <c r="J178" s="48" t="s">
        <v>281</v>
      </c>
      <c r="K178" s="43" t="s">
        <v>282</v>
      </c>
      <c r="L178" s="49" t="s">
        <v>368</v>
      </c>
      <c r="M178" s="44" t="s">
        <v>142</v>
      </c>
      <c r="N178" s="44" t="s">
        <v>141</v>
      </c>
      <c r="O178" s="44" t="s">
        <v>402</v>
      </c>
      <c r="P178" s="57" t="s">
        <v>75</v>
      </c>
      <c r="Q178" s="3" t="s">
        <v>183</v>
      </c>
    </row>
    <row r="179" spans="1:17" ht="12">
      <c r="A179" s="3" t="s">
        <v>165</v>
      </c>
      <c r="B179" s="37">
        <v>0.01</v>
      </c>
      <c r="C179" s="38">
        <v>0.01</v>
      </c>
      <c r="D179" s="38">
        <v>0.01</v>
      </c>
      <c r="E179" s="38">
        <v>0.01</v>
      </c>
      <c r="F179" s="38">
        <v>0.01</v>
      </c>
      <c r="G179" s="38">
        <v>0.01</v>
      </c>
      <c r="H179" s="38">
        <v>0.01</v>
      </c>
      <c r="I179" s="38">
        <v>0.01</v>
      </c>
      <c r="J179" s="48" t="s">
        <v>369</v>
      </c>
      <c r="K179" s="43"/>
      <c r="L179" s="49" t="s">
        <v>370</v>
      </c>
      <c r="M179" s="44" t="s">
        <v>425</v>
      </c>
      <c r="N179" s="44" t="s">
        <v>440</v>
      </c>
      <c r="O179" s="44" t="s">
        <v>402</v>
      </c>
      <c r="P179" s="57" t="s">
        <v>76</v>
      </c>
      <c r="Q179" s="3" t="s">
        <v>383</v>
      </c>
    </row>
    <row r="180" spans="1:16" ht="12">
      <c r="A180" s="4" t="s">
        <v>747</v>
      </c>
      <c r="B180" s="37">
        <v>0.01</v>
      </c>
      <c r="C180" s="38">
        <v>0.01</v>
      </c>
      <c r="D180" s="38">
        <v>0.4</v>
      </c>
      <c r="E180" s="38">
        <v>0.4</v>
      </c>
      <c r="F180" s="38">
        <v>0.4</v>
      </c>
      <c r="G180" s="38">
        <v>0.4</v>
      </c>
      <c r="H180" s="38">
        <v>0.4</v>
      </c>
      <c r="I180" s="38">
        <v>0.4</v>
      </c>
      <c r="J180" s="48"/>
      <c r="K180" s="43" t="s">
        <v>575</v>
      </c>
      <c r="L180" s="49" t="s">
        <v>130</v>
      </c>
      <c r="M180" s="44" t="s">
        <v>599</v>
      </c>
      <c r="N180" s="44" t="s">
        <v>326</v>
      </c>
      <c r="O180" s="44"/>
      <c r="P180" s="57"/>
    </row>
    <row r="181" spans="1:17" ht="12">
      <c r="A181" s="3" t="s">
        <v>384</v>
      </c>
      <c r="B181" s="37">
        <v>0.01</v>
      </c>
      <c r="C181" s="38">
        <v>0.01</v>
      </c>
      <c r="D181" s="38">
        <v>0.01</v>
      </c>
      <c r="E181" s="38">
        <v>0.01</v>
      </c>
      <c r="F181" s="38">
        <v>0.01</v>
      </c>
      <c r="G181" s="38">
        <v>0.01</v>
      </c>
      <c r="H181" s="38">
        <v>0.01</v>
      </c>
      <c r="I181" s="38">
        <v>0.01</v>
      </c>
      <c r="J181" s="48"/>
      <c r="K181" s="43"/>
      <c r="L181" s="49" t="s">
        <v>224</v>
      </c>
      <c r="M181" s="44" t="s">
        <v>142</v>
      </c>
      <c r="N181" s="44" t="s">
        <v>141</v>
      </c>
      <c r="O181" s="44" t="s">
        <v>94</v>
      </c>
      <c r="P181" s="57" t="s">
        <v>75</v>
      </c>
      <c r="Q181" s="3" t="s">
        <v>385</v>
      </c>
    </row>
    <row r="182" spans="1:17" ht="12">
      <c r="A182" s="4" t="s">
        <v>478</v>
      </c>
      <c r="B182" s="37">
        <v>0.1</v>
      </c>
      <c r="C182" s="38">
        <v>0.1</v>
      </c>
      <c r="D182" s="38">
        <v>0.15</v>
      </c>
      <c r="E182" s="38">
        <v>0.15</v>
      </c>
      <c r="F182" s="38">
        <v>0.15</v>
      </c>
      <c r="G182" s="38">
        <v>0.15</v>
      </c>
      <c r="H182" s="38">
        <v>0.15</v>
      </c>
      <c r="I182" s="38">
        <v>0.15</v>
      </c>
      <c r="J182" s="48" t="s">
        <v>371</v>
      </c>
      <c r="K182" s="43" t="s">
        <v>219</v>
      </c>
      <c r="L182" s="49" t="s">
        <v>130</v>
      </c>
      <c r="M182" s="44" t="s">
        <v>198</v>
      </c>
      <c r="N182" s="44" t="s">
        <v>437</v>
      </c>
      <c r="O182" s="44" t="s">
        <v>402</v>
      </c>
      <c r="P182" s="57" t="s">
        <v>76</v>
      </c>
      <c r="Q182" s="3" t="s">
        <v>60</v>
      </c>
    </row>
    <row r="183" spans="1:17" ht="12">
      <c r="A183" s="4" t="s">
        <v>718</v>
      </c>
      <c r="B183" s="37">
        <v>0</v>
      </c>
      <c r="C183" s="38">
        <v>0</v>
      </c>
      <c r="D183" s="38">
        <v>0.08</v>
      </c>
      <c r="E183" s="38">
        <v>1.3</v>
      </c>
      <c r="F183" s="38">
        <v>1.3</v>
      </c>
      <c r="G183" s="38">
        <v>1.3</v>
      </c>
      <c r="H183" s="38">
        <v>1.3</v>
      </c>
      <c r="I183" s="38">
        <v>1.3</v>
      </c>
      <c r="J183" s="48" t="s">
        <v>719</v>
      </c>
      <c r="K183" s="43"/>
      <c r="L183" s="49" t="s">
        <v>253</v>
      </c>
      <c r="M183" s="44" t="s">
        <v>198</v>
      </c>
      <c r="N183" s="44" t="s">
        <v>437</v>
      </c>
      <c r="O183" s="44" t="s">
        <v>402</v>
      </c>
      <c r="P183" s="57" t="s">
        <v>76</v>
      </c>
      <c r="Q183" s="3" t="s">
        <v>477</v>
      </c>
    </row>
    <row r="184" spans="1:17" ht="12">
      <c r="A184" s="4" t="s">
        <v>480</v>
      </c>
      <c r="B184" s="37">
        <v>0</v>
      </c>
      <c r="C184" s="38">
        <v>0</v>
      </c>
      <c r="D184" s="38">
        <v>0.08</v>
      </c>
      <c r="E184" s="38">
        <v>15</v>
      </c>
      <c r="F184" s="38">
        <v>15</v>
      </c>
      <c r="G184" s="38">
        <v>15</v>
      </c>
      <c r="H184" s="38">
        <v>15</v>
      </c>
      <c r="I184" s="38">
        <v>15</v>
      </c>
      <c r="J184" s="48" t="s">
        <v>146</v>
      </c>
      <c r="K184" s="43"/>
      <c r="L184" s="49" t="s">
        <v>253</v>
      </c>
      <c r="M184" s="44" t="s">
        <v>198</v>
      </c>
      <c r="N184" s="44" t="s">
        <v>437</v>
      </c>
      <c r="O184" s="44" t="s">
        <v>402</v>
      </c>
      <c r="P184" s="57" t="s">
        <v>76</v>
      </c>
      <c r="Q184" s="3" t="s">
        <v>477</v>
      </c>
    </row>
    <row r="185" spans="1:17" ht="12">
      <c r="A185" s="4" t="s">
        <v>481</v>
      </c>
      <c r="B185" s="37">
        <v>0</v>
      </c>
      <c r="C185" s="38">
        <v>0</v>
      </c>
      <c r="D185" s="38">
        <v>0</v>
      </c>
      <c r="E185" s="38">
        <v>0</v>
      </c>
      <c r="F185" s="38">
        <v>26.67</v>
      </c>
      <c r="G185" s="38">
        <v>26.67</v>
      </c>
      <c r="H185" s="38">
        <v>26.67</v>
      </c>
      <c r="I185" s="38">
        <v>26.67</v>
      </c>
      <c r="J185" s="48" t="s">
        <v>613</v>
      </c>
      <c r="K185" s="43"/>
      <c r="L185" s="49" t="s">
        <v>469</v>
      </c>
      <c r="M185" s="44" t="s">
        <v>198</v>
      </c>
      <c r="N185" s="44" t="s">
        <v>437</v>
      </c>
      <c r="O185" s="44" t="s">
        <v>402</v>
      </c>
      <c r="P185" s="57" t="s">
        <v>76</v>
      </c>
      <c r="Q185" s="3" t="s">
        <v>681</v>
      </c>
    </row>
    <row r="186" spans="1:57" ht="12">
      <c r="A186" s="80" t="s">
        <v>588</v>
      </c>
      <c r="B186" s="65">
        <v>0</v>
      </c>
      <c r="C186" s="76">
        <v>0</v>
      </c>
      <c r="D186" s="76">
        <v>0</v>
      </c>
      <c r="E186" s="76">
        <v>0</v>
      </c>
      <c r="F186" s="76">
        <v>0</v>
      </c>
      <c r="G186" s="76">
        <v>19</v>
      </c>
      <c r="H186" s="76">
        <v>19</v>
      </c>
      <c r="I186" s="76">
        <v>19</v>
      </c>
      <c r="J186" s="79" t="s">
        <v>379</v>
      </c>
      <c r="K186" s="77" t="s">
        <v>380</v>
      </c>
      <c r="L186" s="67" t="s">
        <v>375</v>
      </c>
      <c r="M186" s="78" t="s">
        <v>438</v>
      </c>
      <c r="N186" s="78" t="s">
        <v>429</v>
      </c>
      <c r="O186" s="78" t="s">
        <v>356</v>
      </c>
      <c r="P186" s="69" t="s">
        <v>75</v>
      </c>
      <c r="Q186" s="75" t="s">
        <v>125</v>
      </c>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row>
    <row r="187" spans="1:57" ht="12">
      <c r="A187" s="80" t="s">
        <v>589</v>
      </c>
      <c r="B187" s="65">
        <v>0</v>
      </c>
      <c r="C187" s="76">
        <v>0</v>
      </c>
      <c r="D187" s="76">
        <v>0</v>
      </c>
      <c r="E187" s="76">
        <v>0</v>
      </c>
      <c r="F187" s="76">
        <v>0</v>
      </c>
      <c r="G187" s="76">
        <v>19</v>
      </c>
      <c r="H187" s="76">
        <v>19</v>
      </c>
      <c r="I187" s="76">
        <v>19</v>
      </c>
      <c r="J187" s="79" t="s">
        <v>146</v>
      </c>
      <c r="K187" s="77" t="s">
        <v>146</v>
      </c>
      <c r="L187" s="67" t="s">
        <v>118</v>
      </c>
      <c r="M187" s="78" t="s">
        <v>438</v>
      </c>
      <c r="N187" s="78" t="s">
        <v>429</v>
      </c>
      <c r="O187" s="78" t="s">
        <v>356</v>
      </c>
      <c r="P187" s="69" t="s">
        <v>75</v>
      </c>
      <c r="Q187" s="75" t="s">
        <v>125</v>
      </c>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row>
    <row r="188" spans="1:57" ht="12">
      <c r="A188" s="80" t="s">
        <v>590</v>
      </c>
      <c r="B188" s="65">
        <v>0</v>
      </c>
      <c r="C188" s="76">
        <v>0</v>
      </c>
      <c r="D188" s="76">
        <v>0</v>
      </c>
      <c r="E188" s="76">
        <v>0</v>
      </c>
      <c r="F188" s="76">
        <v>0</v>
      </c>
      <c r="G188" s="76">
        <v>0</v>
      </c>
      <c r="H188" s="76">
        <v>19</v>
      </c>
      <c r="I188" s="76">
        <v>19</v>
      </c>
      <c r="J188" s="79" t="s">
        <v>591</v>
      </c>
      <c r="K188" s="77"/>
      <c r="L188" s="67" t="s">
        <v>224</v>
      </c>
      <c r="M188" s="78" t="s">
        <v>438</v>
      </c>
      <c r="N188" s="78" t="s">
        <v>429</v>
      </c>
      <c r="O188" s="78" t="s">
        <v>356</v>
      </c>
      <c r="P188" s="69" t="s">
        <v>75</v>
      </c>
      <c r="Q188" s="75" t="s">
        <v>125</v>
      </c>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row>
    <row r="189" spans="1:57" ht="12">
      <c r="A189" s="80" t="s">
        <v>590</v>
      </c>
      <c r="B189" s="65">
        <v>0</v>
      </c>
      <c r="C189" s="76">
        <v>0</v>
      </c>
      <c r="D189" s="76">
        <v>0</v>
      </c>
      <c r="E189" s="76">
        <v>0</v>
      </c>
      <c r="F189" s="76">
        <v>0</v>
      </c>
      <c r="G189" s="76">
        <v>0</v>
      </c>
      <c r="H189" s="76">
        <v>16</v>
      </c>
      <c r="I189" s="76">
        <v>16</v>
      </c>
      <c r="J189" s="79"/>
      <c r="K189" s="77" t="s">
        <v>219</v>
      </c>
      <c r="L189" s="67" t="s">
        <v>130</v>
      </c>
      <c r="M189" s="78" t="s">
        <v>438</v>
      </c>
      <c r="N189" s="78" t="s">
        <v>429</v>
      </c>
      <c r="O189" s="78" t="s">
        <v>356</v>
      </c>
      <c r="P189" s="69" t="s">
        <v>75</v>
      </c>
      <c r="Q189" s="75" t="s">
        <v>674</v>
      </c>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row>
    <row r="190" spans="1:17" ht="12">
      <c r="A190" s="3" t="s">
        <v>47</v>
      </c>
      <c r="B190" s="37">
        <v>0.01</v>
      </c>
      <c r="C190" s="38">
        <v>0.01</v>
      </c>
      <c r="D190" s="38">
        <v>0.01</v>
      </c>
      <c r="E190" s="38">
        <v>0.01</v>
      </c>
      <c r="F190" s="38">
        <v>0.01</v>
      </c>
      <c r="G190" s="38">
        <v>0.01</v>
      </c>
      <c r="H190" s="38">
        <v>0.01</v>
      </c>
      <c r="I190" s="38">
        <v>0.01</v>
      </c>
      <c r="J190" s="48" t="s">
        <v>372</v>
      </c>
      <c r="K190" s="43" t="s">
        <v>373</v>
      </c>
      <c r="L190" s="49" t="s">
        <v>130</v>
      </c>
      <c r="M190" s="44" t="s">
        <v>425</v>
      </c>
      <c r="N190" s="44" t="s">
        <v>440</v>
      </c>
      <c r="O190" s="44" t="s">
        <v>402</v>
      </c>
      <c r="P190" s="57" t="s">
        <v>76</v>
      </c>
      <c r="Q190" s="3" t="s">
        <v>109</v>
      </c>
    </row>
    <row r="191" spans="1:17" ht="12">
      <c r="A191" s="3" t="s">
        <v>261</v>
      </c>
      <c r="B191" s="37">
        <v>0</v>
      </c>
      <c r="C191" s="38">
        <v>0</v>
      </c>
      <c r="D191" s="38">
        <v>0.01</v>
      </c>
      <c r="E191" s="38">
        <v>0.01</v>
      </c>
      <c r="F191" s="38">
        <v>0.01</v>
      </c>
      <c r="G191" s="38">
        <v>0.01</v>
      </c>
      <c r="H191" s="38">
        <v>0.01</v>
      </c>
      <c r="I191" s="38">
        <v>0.01</v>
      </c>
      <c r="J191" s="48" t="s">
        <v>374</v>
      </c>
      <c r="K191" s="43"/>
      <c r="L191" s="49" t="s">
        <v>46</v>
      </c>
      <c r="M191" s="44" t="s">
        <v>142</v>
      </c>
      <c r="N191" s="44" t="s">
        <v>141</v>
      </c>
      <c r="O191" s="44"/>
      <c r="P191" s="57" t="s">
        <v>75</v>
      </c>
      <c r="Q191" s="3" t="s">
        <v>262</v>
      </c>
    </row>
    <row r="192" spans="1:17" ht="12">
      <c r="A192" s="3" t="s">
        <v>510</v>
      </c>
      <c r="B192" s="37">
        <v>0</v>
      </c>
      <c r="C192" s="38">
        <v>0</v>
      </c>
      <c r="D192" s="38">
        <v>0.6</v>
      </c>
      <c r="E192" s="38">
        <v>0.6</v>
      </c>
      <c r="F192" s="38">
        <v>0.6</v>
      </c>
      <c r="G192" s="38">
        <v>0.6</v>
      </c>
      <c r="H192" s="38">
        <v>0.6</v>
      </c>
      <c r="I192" s="38">
        <v>0.6</v>
      </c>
      <c r="J192" s="48"/>
      <c r="K192" s="43"/>
      <c r="L192" s="49" t="s">
        <v>226</v>
      </c>
      <c r="M192" s="44" t="s">
        <v>142</v>
      </c>
      <c r="N192" s="44" t="s">
        <v>141</v>
      </c>
      <c r="O192" s="44" t="s">
        <v>509</v>
      </c>
      <c r="P192" s="57" t="s">
        <v>75</v>
      </c>
      <c r="Q192" s="3" t="s">
        <v>511</v>
      </c>
    </row>
    <row r="193" spans="1:16" ht="12">
      <c r="A193" s="4" t="s">
        <v>741</v>
      </c>
      <c r="B193" s="37">
        <v>0</v>
      </c>
      <c r="C193" s="38">
        <v>0</v>
      </c>
      <c r="D193" s="38">
        <v>0</v>
      </c>
      <c r="E193" s="38">
        <v>0</v>
      </c>
      <c r="F193" s="38">
        <v>0</v>
      </c>
      <c r="G193" s="38">
        <v>0</v>
      </c>
      <c r="H193" s="38">
        <v>40</v>
      </c>
      <c r="I193" s="38">
        <v>40</v>
      </c>
      <c r="J193" s="48"/>
      <c r="K193" s="43" t="s">
        <v>373</v>
      </c>
      <c r="L193" s="49" t="s">
        <v>130</v>
      </c>
      <c r="M193" s="44"/>
      <c r="N193" s="44"/>
      <c r="O193" s="44"/>
      <c r="P193" s="57"/>
    </row>
    <row r="194" spans="1:17" ht="12">
      <c r="A194" s="3" t="s">
        <v>592</v>
      </c>
      <c r="B194" s="37">
        <v>0</v>
      </c>
      <c r="C194" s="38">
        <v>0.1</v>
      </c>
      <c r="D194" s="38">
        <v>0.1</v>
      </c>
      <c r="E194" s="38">
        <v>0.1</v>
      </c>
      <c r="F194" s="38">
        <v>0.1</v>
      </c>
      <c r="G194" s="38">
        <v>0.1</v>
      </c>
      <c r="H194" s="38">
        <v>0.1</v>
      </c>
      <c r="I194" s="38">
        <v>0.1</v>
      </c>
      <c r="J194" s="48" t="s">
        <v>120</v>
      </c>
      <c r="K194" s="43" t="s">
        <v>121</v>
      </c>
      <c r="L194" s="49" t="s">
        <v>130</v>
      </c>
      <c r="M194" s="44" t="s">
        <v>122</v>
      </c>
      <c r="N194" s="44" t="s">
        <v>123</v>
      </c>
      <c r="O194" s="44" t="s">
        <v>356</v>
      </c>
      <c r="P194" s="57" t="s">
        <v>124</v>
      </c>
      <c r="Q194" s="3" t="s">
        <v>279</v>
      </c>
    </row>
    <row r="195" spans="1:17" ht="12">
      <c r="A195" s="4" t="s">
        <v>594</v>
      </c>
      <c r="B195" s="37">
        <v>0</v>
      </c>
      <c r="C195" s="38">
        <v>0</v>
      </c>
      <c r="D195" s="38">
        <v>0</v>
      </c>
      <c r="E195" s="38">
        <v>1</v>
      </c>
      <c r="F195" s="38">
        <v>5</v>
      </c>
      <c r="G195" s="38">
        <v>0</v>
      </c>
      <c r="H195" s="38">
        <v>0</v>
      </c>
      <c r="I195" s="38">
        <v>0</v>
      </c>
      <c r="J195" s="48" t="s">
        <v>120</v>
      </c>
      <c r="K195" s="43" t="s">
        <v>121</v>
      </c>
      <c r="L195" s="49" t="s">
        <v>130</v>
      </c>
      <c r="M195" s="44" t="s">
        <v>122</v>
      </c>
      <c r="N195" s="44" t="s">
        <v>123</v>
      </c>
      <c r="O195" s="44" t="s">
        <v>356</v>
      </c>
      <c r="P195" s="57" t="s">
        <v>124</v>
      </c>
      <c r="Q195" s="3" t="s">
        <v>279</v>
      </c>
    </row>
    <row r="196" spans="1:17" ht="12">
      <c r="A196" s="4" t="s">
        <v>593</v>
      </c>
      <c r="B196" s="37">
        <v>0</v>
      </c>
      <c r="C196" s="38">
        <v>0</v>
      </c>
      <c r="D196" s="38">
        <v>0</v>
      </c>
      <c r="E196" s="38">
        <v>0</v>
      </c>
      <c r="F196" s="38">
        <v>0</v>
      </c>
      <c r="G196" s="38">
        <v>20</v>
      </c>
      <c r="H196" s="38">
        <v>20</v>
      </c>
      <c r="I196" s="38">
        <v>20</v>
      </c>
      <c r="J196" s="48" t="s">
        <v>120</v>
      </c>
      <c r="K196" s="43" t="s">
        <v>121</v>
      </c>
      <c r="L196" s="49" t="s">
        <v>130</v>
      </c>
      <c r="M196" s="44" t="s">
        <v>122</v>
      </c>
      <c r="N196" s="44" t="s">
        <v>123</v>
      </c>
      <c r="O196" s="44" t="s">
        <v>356</v>
      </c>
      <c r="P196" s="57" t="s">
        <v>124</v>
      </c>
      <c r="Q196" s="3" t="s">
        <v>279</v>
      </c>
    </row>
    <row r="197" spans="1:17" ht="12">
      <c r="A197" s="4" t="s">
        <v>737</v>
      </c>
      <c r="B197" s="37">
        <v>0</v>
      </c>
      <c r="C197" s="38">
        <v>0</v>
      </c>
      <c r="D197" s="38">
        <v>0</v>
      </c>
      <c r="E197" s="38">
        <v>0</v>
      </c>
      <c r="F197" s="38">
        <v>0</v>
      </c>
      <c r="G197" s="38">
        <v>0</v>
      </c>
      <c r="H197" s="38">
        <v>0.5</v>
      </c>
      <c r="I197" s="38">
        <v>0.5</v>
      </c>
      <c r="J197" s="48"/>
      <c r="K197" s="43"/>
      <c r="L197" s="49" t="s">
        <v>130</v>
      </c>
      <c r="M197" s="44" t="s">
        <v>169</v>
      </c>
      <c r="N197" s="44"/>
      <c r="O197" s="44" t="s">
        <v>738</v>
      </c>
      <c r="P197" s="57"/>
      <c r="Q197" s="3" t="s">
        <v>739</v>
      </c>
    </row>
    <row r="198" spans="1:16" ht="12">
      <c r="A198" s="3" t="s">
        <v>412</v>
      </c>
      <c r="B198" s="37">
        <v>0</v>
      </c>
      <c r="C198" s="38">
        <v>0</v>
      </c>
      <c r="D198" s="38">
        <v>0.01</v>
      </c>
      <c r="E198" s="38">
        <v>0.01</v>
      </c>
      <c r="F198" s="38">
        <v>0.01</v>
      </c>
      <c r="G198" s="38">
        <v>0.01</v>
      </c>
      <c r="H198" s="38">
        <v>0.01</v>
      </c>
      <c r="I198" s="38">
        <v>0.01</v>
      </c>
      <c r="J198" s="48"/>
      <c r="K198" s="43" t="s">
        <v>453</v>
      </c>
      <c r="L198" s="49" t="s">
        <v>248</v>
      </c>
      <c r="M198" s="44" t="s">
        <v>88</v>
      </c>
      <c r="N198" s="44"/>
      <c r="O198" s="44" t="s">
        <v>411</v>
      </c>
      <c r="P198" s="57" t="s">
        <v>6</v>
      </c>
    </row>
    <row r="199" spans="1:17" ht="12">
      <c r="A199" s="3" t="s">
        <v>423</v>
      </c>
      <c r="B199" s="37">
        <v>0</v>
      </c>
      <c r="C199" s="38">
        <v>0.01</v>
      </c>
      <c r="D199" s="38">
        <v>0.01</v>
      </c>
      <c r="E199" s="38">
        <v>0.01</v>
      </c>
      <c r="F199" s="38">
        <v>0.01</v>
      </c>
      <c r="G199" s="38">
        <v>0.01</v>
      </c>
      <c r="H199" s="38">
        <v>0.01</v>
      </c>
      <c r="I199" s="38">
        <v>0.01</v>
      </c>
      <c r="J199" s="48" t="s">
        <v>195</v>
      </c>
      <c r="K199" s="43" t="s">
        <v>352</v>
      </c>
      <c r="L199" s="49" t="s">
        <v>130</v>
      </c>
      <c r="M199" s="44" t="s">
        <v>142</v>
      </c>
      <c r="N199" s="44" t="s">
        <v>424</v>
      </c>
      <c r="O199" s="44"/>
      <c r="P199" s="57" t="s">
        <v>75</v>
      </c>
      <c r="Q199" s="3" t="s">
        <v>297</v>
      </c>
    </row>
    <row r="200" spans="1:17" ht="12">
      <c r="A200" s="3" t="s">
        <v>626</v>
      </c>
      <c r="B200" s="37">
        <v>0.01</v>
      </c>
      <c r="C200" s="38">
        <v>0.01</v>
      </c>
      <c r="D200" s="38">
        <v>0.01</v>
      </c>
      <c r="E200" s="38">
        <v>0.01</v>
      </c>
      <c r="F200" s="38">
        <v>0.01</v>
      </c>
      <c r="G200" s="38">
        <v>0.01</v>
      </c>
      <c r="H200" s="38">
        <v>0.01</v>
      </c>
      <c r="I200" s="38">
        <v>0.01</v>
      </c>
      <c r="J200" s="48"/>
      <c r="K200" s="43"/>
      <c r="L200" s="49" t="s">
        <v>375</v>
      </c>
      <c r="M200" s="44" t="s">
        <v>142</v>
      </c>
      <c r="N200" s="44" t="s">
        <v>141</v>
      </c>
      <c r="O200" s="58" t="s">
        <v>38</v>
      </c>
      <c r="P200" s="57" t="s">
        <v>75</v>
      </c>
      <c r="Q200" s="3" t="s">
        <v>59</v>
      </c>
    </row>
    <row r="201" spans="1:17" ht="12">
      <c r="A201" s="4" t="s">
        <v>627</v>
      </c>
      <c r="B201" s="37">
        <v>0</v>
      </c>
      <c r="C201" s="38">
        <v>0</v>
      </c>
      <c r="D201" s="38">
        <v>0</v>
      </c>
      <c r="E201" s="38">
        <v>0</v>
      </c>
      <c r="F201" s="38">
        <v>0</v>
      </c>
      <c r="G201" s="38">
        <v>12</v>
      </c>
      <c r="H201" s="38">
        <v>12</v>
      </c>
      <c r="I201" s="38">
        <v>12</v>
      </c>
      <c r="J201" s="48" t="s">
        <v>146</v>
      </c>
      <c r="K201" s="43" t="s">
        <v>146</v>
      </c>
      <c r="L201" s="49" t="s">
        <v>319</v>
      </c>
      <c r="M201" s="44" t="s">
        <v>142</v>
      </c>
      <c r="N201" s="44" t="s">
        <v>141</v>
      </c>
      <c r="O201" s="58" t="s">
        <v>38</v>
      </c>
      <c r="P201" s="57" t="s">
        <v>75</v>
      </c>
      <c r="Q201" s="3" t="s">
        <v>628</v>
      </c>
    </row>
    <row r="202" spans="1:17" ht="12">
      <c r="A202" s="3" t="s">
        <v>293</v>
      </c>
      <c r="B202" s="37">
        <v>0</v>
      </c>
      <c r="C202" s="38">
        <v>0</v>
      </c>
      <c r="D202" s="38">
        <v>0</v>
      </c>
      <c r="E202" s="38">
        <v>0</v>
      </c>
      <c r="F202" s="38">
        <v>0</v>
      </c>
      <c r="G202" s="38">
        <v>3.87</v>
      </c>
      <c r="H202" s="38">
        <v>3.87</v>
      </c>
      <c r="I202" s="38">
        <v>3.87</v>
      </c>
      <c r="J202" s="48" t="s">
        <v>294</v>
      </c>
      <c r="K202" s="43" t="s">
        <v>295</v>
      </c>
      <c r="L202" s="49" t="s">
        <v>130</v>
      </c>
      <c r="M202" s="44" t="s">
        <v>142</v>
      </c>
      <c r="N202" s="44" t="s">
        <v>426</v>
      </c>
      <c r="O202" s="58" t="s">
        <v>40</v>
      </c>
      <c r="P202" s="57" t="s">
        <v>75</v>
      </c>
      <c r="Q202" s="3" t="s">
        <v>357</v>
      </c>
    </row>
    <row r="203" spans="1:17" ht="12">
      <c r="A203" s="3" t="s">
        <v>189</v>
      </c>
      <c r="B203" s="37">
        <v>0</v>
      </c>
      <c r="C203" s="38">
        <v>0</v>
      </c>
      <c r="D203" s="38">
        <v>0.01</v>
      </c>
      <c r="E203" s="38">
        <v>0.01</v>
      </c>
      <c r="F203" s="38">
        <v>0.01</v>
      </c>
      <c r="G203" s="38">
        <v>0.01</v>
      </c>
      <c r="H203" s="38">
        <v>0.01</v>
      </c>
      <c r="I203" s="38">
        <v>0.01</v>
      </c>
      <c r="J203" s="48" t="s">
        <v>190</v>
      </c>
      <c r="K203" s="43" t="s">
        <v>191</v>
      </c>
      <c r="L203" s="49" t="s">
        <v>196</v>
      </c>
      <c r="M203" s="44" t="s">
        <v>438</v>
      </c>
      <c r="N203" s="44" t="s">
        <v>332</v>
      </c>
      <c r="O203" s="58" t="s">
        <v>402</v>
      </c>
      <c r="P203" s="57" t="s">
        <v>76</v>
      </c>
      <c r="Q203" s="3" t="s">
        <v>442</v>
      </c>
    </row>
    <row r="204" spans="1:17" ht="12">
      <c r="A204" s="3" t="s">
        <v>259</v>
      </c>
      <c r="B204" s="37">
        <v>0</v>
      </c>
      <c r="C204" s="38">
        <v>0</v>
      </c>
      <c r="D204" s="38">
        <v>0</v>
      </c>
      <c r="E204" s="38">
        <v>0.675</v>
      </c>
      <c r="F204" s="38">
        <v>0.675</v>
      </c>
      <c r="G204" s="38">
        <v>0.675</v>
      </c>
      <c r="H204" s="38">
        <v>0.675</v>
      </c>
      <c r="I204" s="38">
        <v>0.675</v>
      </c>
      <c r="J204" s="48"/>
      <c r="K204" s="43"/>
      <c r="L204" s="49" t="s">
        <v>46</v>
      </c>
      <c r="M204" s="44" t="s">
        <v>142</v>
      </c>
      <c r="N204" s="44" t="s">
        <v>141</v>
      </c>
      <c r="O204" s="44" t="s">
        <v>40</v>
      </c>
      <c r="P204" s="57" t="s">
        <v>75</v>
      </c>
      <c r="Q204" s="3" t="s">
        <v>260</v>
      </c>
    </row>
    <row r="205" spans="1:17" ht="12">
      <c r="A205" s="3" t="s">
        <v>398</v>
      </c>
      <c r="B205" s="37">
        <v>0</v>
      </c>
      <c r="C205" s="38">
        <v>0</v>
      </c>
      <c r="D205" s="38">
        <v>0.01</v>
      </c>
      <c r="E205" s="38">
        <v>0.01</v>
      </c>
      <c r="F205" s="38">
        <v>0.01</v>
      </c>
      <c r="G205" s="38">
        <v>0.01</v>
      </c>
      <c r="H205" s="38">
        <v>0.01</v>
      </c>
      <c r="I205" s="38">
        <v>0.01</v>
      </c>
      <c r="J205" s="48"/>
      <c r="K205" s="43"/>
      <c r="L205" s="49" t="s">
        <v>396</v>
      </c>
      <c r="M205" s="44"/>
      <c r="N205" s="44"/>
      <c r="O205" s="44"/>
      <c r="P205" s="57" t="s">
        <v>76</v>
      </c>
      <c r="Q205" s="3" t="s">
        <v>397</v>
      </c>
    </row>
    <row r="206" spans="1:17" ht="12">
      <c r="A206" s="4" t="s">
        <v>650</v>
      </c>
      <c r="B206" s="37">
        <v>0</v>
      </c>
      <c r="C206" s="38">
        <v>0</v>
      </c>
      <c r="D206" s="38">
        <v>0</v>
      </c>
      <c r="E206" s="38">
        <v>0.01</v>
      </c>
      <c r="F206" s="38">
        <v>0.01</v>
      </c>
      <c r="G206" s="38">
        <v>0.01</v>
      </c>
      <c r="H206" s="38">
        <v>0.01</v>
      </c>
      <c r="I206" s="38">
        <v>0.01</v>
      </c>
      <c r="J206" s="48" t="s">
        <v>651</v>
      </c>
      <c r="K206" s="43" t="s">
        <v>219</v>
      </c>
      <c r="L206" s="49" t="s">
        <v>130</v>
      </c>
      <c r="M206" s="44" t="s">
        <v>652</v>
      </c>
      <c r="N206" s="44" t="s">
        <v>326</v>
      </c>
      <c r="O206" s="44" t="s">
        <v>38</v>
      </c>
      <c r="P206" s="57"/>
      <c r="Q206" s="3" t="s">
        <v>653</v>
      </c>
    </row>
    <row r="207" spans="1:17" ht="12">
      <c r="A207" s="3" t="s">
        <v>742</v>
      </c>
      <c r="B207" s="37">
        <v>0</v>
      </c>
      <c r="C207" s="38">
        <v>0.01</v>
      </c>
      <c r="D207" s="38">
        <v>0.01</v>
      </c>
      <c r="E207" s="38">
        <v>0.01</v>
      </c>
      <c r="F207" s="38">
        <v>0.01</v>
      </c>
      <c r="G207" s="38">
        <v>0.01</v>
      </c>
      <c r="H207" s="38">
        <v>0.01</v>
      </c>
      <c r="I207" s="38">
        <v>0.01</v>
      </c>
      <c r="J207" s="48"/>
      <c r="K207" s="43" t="s">
        <v>164</v>
      </c>
      <c r="L207" s="49" t="s">
        <v>130</v>
      </c>
      <c r="M207" s="44" t="s">
        <v>438</v>
      </c>
      <c r="N207" s="44" t="s">
        <v>106</v>
      </c>
      <c r="O207" s="44" t="s">
        <v>40</v>
      </c>
      <c r="P207" s="57" t="s">
        <v>75</v>
      </c>
      <c r="Q207" s="3" t="s">
        <v>234</v>
      </c>
    </row>
    <row r="208" spans="1:17" ht="12">
      <c r="A208" s="4" t="s">
        <v>743</v>
      </c>
      <c r="B208" s="37">
        <v>0</v>
      </c>
      <c r="C208" s="38">
        <v>0</v>
      </c>
      <c r="D208" s="38">
        <v>0</v>
      </c>
      <c r="E208" s="38">
        <v>0</v>
      </c>
      <c r="F208" s="38">
        <v>0</v>
      </c>
      <c r="G208" s="38">
        <v>0</v>
      </c>
      <c r="H208" s="38">
        <v>20</v>
      </c>
      <c r="I208" s="38">
        <v>20</v>
      </c>
      <c r="J208" s="48"/>
      <c r="K208" s="43" t="s">
        <v>164</v>
      </c>
      <c r="L208" s="49" t="s">
        <v>130</v>
      </c>
      <c r="M208" s="44" t="s">
        <v>438</v>
      </c>
      <c r="N208" s="44" t="s">
        <v>106</v>
      </c>
      <c r="O208" s="44" t="s">
        <v>40</v>
      </c>
      <c r="P208" s="57" t="s">
        <v>75</v>
      </c>
      <c r="Q208" s="3" t="s">
        <v>234</v>
      </c>
    </row>
    <row r="209" spans="1:17" ht="12">
      <c r="A209" s="3" t="s">
        <v>314</v>
      </c>
      <c r="B209" s="37">
        <v>0</v>
      </c>
      <c r="C209" s="38">
        <v>0.05</v>
      </c>
      <c r="D209" s="38">
        <v>0.05</v>
      </c>
      <c r="E209" s="38">
        <v>0.05</v>
      </c>
      <c r="F209" s="38">
        <v>8</v>
      </c>
      <c r="G209" s="38">
        <v>8</v>
      </c>
      <c r="H209" s="38">
        <v>8</v>
      </c>
      <c r="I209" s="38">
        <v>8</v>
      </c>
      <c r="J209" s="48" t="s">
        <v>377</v>
      </c>
      <c r="K209" s="43"/>
      <c r="L209" s="49" t="s">
        <v>378</v>
      </c>
      <c r="M209" s="44" t="s">
        <v>142</v>
      </c>
      <c r="N209" s="44" t="s">
        <v>426</v>
      </c>
      <c r="O209" s="44" t="s">
        <v>40</v>
      </c>
      <c r="P209" s="57" t="s">
        <v>75</v>
      </c>
      <c r="Q209" s="3" t="s">
        <v>399</v>
      </c>
    </row>
    <row r="210" spans="1:17" ht="12">
      <c r="A210" s="3" t="s">
        <v>235</v>
      </c>
      <c r="B210" s="37">
        <v>0</v>
      </c>
      <c r="C210" s="38">
        <v>0</v>
      </c>
      <c r="D210" s="38">
        <v>0.02</v>
      </c>
      <c r="E210" s="38">
        <v>0.02</v>
      </c>
      <c r="F210" s="38">
        <v>0.02</v>
      </c>
      <c r="G210" s="38">
        <v>0.02</v>
      </c>
      <c r="H210" s="38">
        <v>0.02</v>
      </c>
      <c r="I210" s="38">
        <v>0.02</v>
      </c>
      <c r="J210" s="48" t="s">
        <v>236</v>
      </c>
      <c r="K210" s="43" t="s">
        <v>237</v>
      </c>
      <c r="L210" s="49" t="s">
        <v>268</v>
      </c>
      <c r="M210" s="44" t="s">
        <v>142</v>
      </c>
      <c r="N210" s="44" t="s">
        <v>141</v>
      </c>
      <c r="O210" s="44" t="s">
        <v>239</v>
      </c>
      <c r="P210" s="57" t="s">
        <v>75</v>
      </c>
      <c r="Q210" s="3" t="s">
        <v>365</v>
      </c>
    </row>
    <row r="211" spans="1:17" ht="10.5" customHeight="1">
      <c r="A211" s="3" t="s">
        <v>595</v>
      </c>
      <c r="B211" s="37">
        <v>0</v>
      </c>
      <c r="C211" s="38">
        <v>0.01</v>
      </c>
      <c r="D211" s="38">
        <v>0.01</v>
      </c>
      <c r="E211" s="38">
        <v>0.01</v>
      </c>
      <c r="F211" s="38">
        <v>0.01</v>
      </c>
      <c r="G211" s="38">
        <v>0.01</v>
      </c>
      <c r="H211" s="38">
        <v>0.01</v>
      </c>
      <c r="I211" s="38">
        <v>0.01</v>
      </c>
      <c r="J211" s="48" t="s">
        <v>381</v>
      </c>
      <c r="K211" s="43" t="s">
        <v>382</v>
      </c>
      <c r="L211" s="49" t="s">
        <v>130</v>
      </c>
      <c r="M211" s="44" t="s">
        <v>142</v>
      </c>
      <c r="N211" s="44" t="s">
        <v>107</v>
      </c>
      <c r="O211" s="44" t="s">
        <v>114</v>
      </c>
      <c r="P211" s="57" t="s">
        <v>75</v>
      </c>
      <c r="Q211" s="23"/>
    </row>
    <row r="212" spans="1:17" ht="10.5" customHeight="1">
      <c r="A212" s="4" t="s">
        <v>596</v>
      </c>
      <c r="B212" s="40">
        <v>0</v>
      </c>
      <c r="C212" s="41">
        <v>0</v>
      </c>
      <c r="D212" s="41">
        <v>0.25</v>
      </c>
      <c r="E212" s="41">
        <v>0.25</v>
      </c>
      <c r="F212" s="41">
        <v>0.25</v>
      </c>
      <c r="G212" s="41">
        <v>0.25</v>
      </c>
      <c r="H212" s="41">
        <v>0.25</v>
      </c>
      <c r="I212" s="41">
        <v>0.25</v>
      </c>
      <c r="J212" s="50" t="s">
        <v>381</v>
      </c>
      <c r="K212" s="51" t="s">
        <v>382</v>
      </c>
      <c r="L212" s="52" t="s">
        <v>130</v>
      </c>
      <c r="M212" s="61" t="s">
        <v>142</v>
      </c>
      <c r="N212" s="61" t="s">
        <v>107</v>
      </c>
      <c r="O212" s="61" t="s">
        <v>114</v>
      </c>
      <c r="P212" s="62" t="s">
        <v>75</v>
      </c>
      <c r="Q212" s="23" t="s">
        <v>597</v>
      </c>
    </row>
    <row r="213" spans="2:16" ht="12">
      <c r="B213" s="5"/>
      <c r="C213" s="5"/>
      <c r="D213" s="5"/>
      <c r="E213" s="5"/>
      <c r="F213" s="5"/>
      <c r="G213" s="5"/>
      <c r="H213" s="5"/>
      <c r="I213" s="5"/>
      <c r="J213" s="5"/>
      <c r="K213" s="5"/>
      <c r="L213" s="5"/>
      <c r="M213" s="7"/>
      <c r="N213" s="7"/>
      <c r="O213" s="7"/>
      <c r="P213" s="7"/>
    </row>
    <row r="214" spans="2:16" ht="12">
      <c r="B214" s="10">
        <f aca="true" t="shared" si="0" ref="B214:I214">SUM(B6:B212)</f>
        <v>149.83999999999997</v>
      </c>
      <c r="C214" s="10">
        <f t="shared" si="0"/>
        <v>457.2389999999999</v>
      </c>
      <c r="D214" s="10">
        <f t="shared" si="0"/>
        <v>721.6899999999998</v>
      </c>
      <c r="E214" s="10">
        <f t="shared" si="0"/>
        <v>1202.7949999999992</v>
      </c>
      <c r="F214" s="10">
        <f t="shared" si="0"/>
        <v>2146.2610000000045</v>
      </c>
      <c r="G214" s="10">
        <f t="shared" si="0"/>
        <v>3237.9910000000054</v>
      </c>
      <c r="H214" s="10">
        <f t="shared" si="0"/>
        <v>5112.9710000000105</v>
      </c>
      <c r="I214" s="10">
        <f t="shared" si="0"/>
        <v>5194.971000000011</v>
      </c>
      <c r="J214" s="5"/>
      <c r="K214" s="10"/>
      <c r="L214" s="10"/>
      <c r="M214" s="10"/>
      <c r="N214" s="10"/>
      <c r="O214" s="10"/>
      <c r="P214" s="10"/>
    </row>
    <row r="215" ht="12">
      <c r="J215" s="10"/>
    </row>
    <row r="218" ht="12">
      <c r="J218" s="11"/>
    </row>
    <row r="219" spans="1:12" ht="12">
      <c r="A219" s="3" t="s">
        <v>142</v>
      </c>
      <c r="B219" s="7">
        <f>B214-B220-B221-B222-B223-B224-B225-B226-B227-B228</f>
        <v>7.31793112653493</v>
      </c>
      <c r="C219" s="7">
        <f aca="true" t="shared" si="1" ref="C219:I219">C214-C220-C221-C222-C223-C224-C225-C226-C227-C228</f>
        <v>11.189788710061876</v>
      </c>
      <c r="D219" s="7">
        <f t="shared" si="1"/>
        <v>12.290051129986615</v>
      </c>
      <c r="E219" s="7">
        <f t="shared" si="1"/>
        <v>243.73274990750616</v>
      </c>
      <c r="F219" s="7">
        <f t="shared" si="1"/>
        <v>666.2954122564823</v>
      </c>
      <c r="G219" s="7">
        <f t="shared" si="1"/>
        <v>1260.1693694099267</v>
      </c>
      <c r="H219" s="7">
        <f t="shared" si="1"/>
        <v>2255.609999588312</v>
      </c>
      <c r="I219" s="7">
        <f t="shared" si="1"/>
        <v>2337.61386679638</v>
      </c>
      <c r="K219" s="7"/>
      <c r="L219" s="7"/>
    </row>
    <row r="220" spans="1:12" ht="12">
      <c r="A220" s="3" t="s">
        <v>438</v>
      </c>
      <c r="B220" s="7">
        <f>B14+B18+B19+B20+B35+B58++B66+B85+B115+B119+B120+B121+B122+B123+B132+B157+B159+B173+B175+B177+B196+B203+B208</f>
        <v>0.31</v>
      </c>
      <c r="C220" s="7">
        <f aca="true" t="shared" si="2" ref="C220:I220">C14+C18+C19+C20+C35+C58++C66+C85+C115+C119+C120+C121+C122+C123+C132+C157+C159+C173+C175+C177+C196+C203+C208</f>
        <v>4.668999999999999</v>
      </c>
      <c r="D220" s="7">
        <f t="shared" si="2"/>
        <v>7.179999999999999</v>
      </c>
      <c r="E220" s="7">
        <f t="shared" si="2"/>
        <v>98.93000000000002</v>
      </c>
      <c r="F220" s="7">
        <f t="shared" si="2"/>
        <v>449.8299999999999</v>
      </c>
      <c r="G220" s="7">
        <f t="shared" si="2"/>
        <v>665.8299999999999</v>
      </c>
      <c r="H220" s="7">
        <f t="shared" si="2"/>
        <v>1252.68</v>
      </c>
      <c r="I220" s="7">
        <f t="shared" si="2"/>
        <v>1252.68</v>
      </c>
      <c r="J220" s="7"/>
      <c r="K220" s="7"/>
      <c r="L220" s="7"/>
    </row>
    <row r="221" spans="1:12" ht="12">
      <c r="A221" s="3" t="s">
        <v>274</v>
      </c>
      <c r="B221" s="7">
        <f aca="true" t="shared" si="3" ref="B221:I221">B46+B48+B62+B97+B108+B198</f>
        <v>0.02</v>
      </c>
      <c r="C221" s="7">
        <f t="shared" si="3"/>
        <v>0.02</v>
      </c>
      <c r="D221" s="7">
        <f t="shared" si="3"/>
        <v>0.03</v>
      </c>
      <c r="E221" s="7">
        <f t="shared" si="3"/>
        <v>0.03</v>
      </c>
      <c r="F221" s="7">
        <f t="shared" si="3"/>
        <v>0.04</v>
      </c>
      <c r="G221" s="7">
        <f t="shared" si="3"/>
        <v>155.04</v>
      </c>
      <c r="H221" s="7">
        <f t="shared" si="3"/>
        <v>155.04</v>
      </c>
      <c r="I221" s="7">
        <f t="shared" si="3"/>
        <v>155.04</v>
      </c>
      <c r="J221" s="7"/>
      <c r="K221" s="7"/>
      <c r="L221" s="7"/>
    </row>
    <row r="222" spans="1:12" ht="12">
      <c r="A222" s="3" t="s">
        <v>428</v>
      </c>
      <c r="B222" s="7">
        <f aca="true" t="shared" si="4" ref="B222:I222">B54+B55</f>
        <v>0</v>
      </c>
      <c r="C222" s="7">
        <f t="shared" si="4"/>
        <v>0</v>
      </c>
      <c r="D222" s="7">
        <f t="shared" si="4"/>
        <v>0.584</v>
      </c>
      <c r="E222" s="7">
        <f t="shared" si="4"/>
        <v>0.584</v>
      </c>
      <c r="F222" s="7">
        <f t="shared" si="4"/>
        <v>30.58</v>
      </c>
      <c r="G222" s="7">
        <f t="shared" si="4"/>
        <v>30.58</v>
      </c>
      <c r="H222" s="7">
        <f t="shared" si="4"/>
        <v>30.58</v>
      </c>
      <c r="I222" s="7">
        <f t="shared" si="4"/>
        <v>30.58</v>
      </c>
      <c r="J222" s="7"/>
      <c r="K222" s="7"/>
      <c r="L222" s="7"/>
    </row>
    <row r="223" spans="1:12" ht="12">
      <c r="A223" s="3" t="s">
        <v>425</v>
      </c>
      <c r="B223" s="7">
        <f aca="true" t="shared" si="5" ref="B223:I223">B11+B23+B24+B36+B84+B102+B125+B130+B137+B166+B179+B190</f>
        <v>0.05</v>
      </c>
      <c r="C223" s="7">
        <f t="shared" si="5"/>
        <v>0.05</v>
      </c>
      <c r="D223" s="7">
        <f t="shared" si="5"/>
        <v>0.48600000000000004</v>
      </c>
      <c r="E223" s="7">
        <f t="shared" si="5"/>
        <v>2.495999999999999</v>
      </c>
      <c r="F223" s="7">
        <f t="shared" si="5"/>
        <v>5.485999999999999</v>
      </c>
      <c r="G223" s="7">
        <f t="shared" si="5"/>
        <v>5.485999999999999</v>
      </c>
      <c r="H223" s="7">
        <f t="shared" si="5"/>
        <v>5.485999999999999</v>
      </c>
      <c r="I223" s="7">
        <f t="shared" si="5"/>
        <v>5.485999999999999</v>
      </c>
      <c r="J223" s="7"/>
      <c r="K223" s="7"/>
      <c r="L223" s="7"/>
    </row>
    <row r="224" spans="1:10" ht="12">
      <c r="A224" s="3" t="s">
        <v>359</v>
      </c>
      <c r="B224" s="7">
        <f aca="true" t="shared" si="6" ref="B224:I224">B76+B109+B161</f>
        <v>0.01</v>
      </c>
      <c r="C224" s="7">
        <f t="shared" si="6"/>
        <v>1.02</v>
      </c>
      <c r="D224" s="7">
        <f t="shared" si="6"/>
        <v>1.03</v>
      </c>
      <c r="E224" s="7">
        <f t="shared" si="6"/>
        <v>1.03</v>
      </c>
      <c r="F224" s="7">
        <f t="shared" si="6"/>
        <v>1.03</v>
      </c>
      <c r="G224" s="7">
        <f t="shared" si="6"/>
        <v>1.03</v>
      </c>
      <c r="H224" s="7">
        <f t="shared" si="6"/>
        <v>1.03</v>
      </c>
      <c r="I224" s="7">
        <f t="shared" si="6"/>
        <v>1.03</v>
      </c>
      <c r="J224" s="7"/>
    </row>
    <row r="225" spans="1:10" ht="12">
      <c r="A225" s="3" t="s">
        <v>169</v>
      </c>
      <c r="B225" s="7">
        <f aca="true" t="shared" si="7" ref="B225:I225">B59+B60+B61+B71+B75+B152+B153+B154</f>
        <v>109</v>
      </c>
      <c r="C225" s="7">
        <f t="shared" si="7"/>
        <v>407</v>
      </c>
      <c r="D225" s="7">
        <f t="shared" si="7"/>
        <v>647.0699999999999</v>
      </c>
      <c r="E225" s="7">
        <f t="shared" si="7"/>
        <v>784.0699999999999</v>
      </c>
      <c r="F225" s="7">
        <f t="shared" si="7"/>
        <v>784.0699999999999</v>
      </c>
      <c r="G225" s="7">
        <f t="shared" si="7"/>
        <v>804.0699999999999</v>
      </c>
      <c r="H225" s="7">
        <f t="shared" si="7"/>
        <v>822.0699999999999</v>
      </c>
      <c r="I225" s="7">
        <f t="shared" si="7"/>
        <v>822.0699999999999</v>
      </c>
      <c r="J225" s="7"/>
    </row>
    <row r="226" spans="1:10" ht="12">
      <c r="A226" s="3" t="s">
        <v>199</v>
      </c>
      <c r="B226" s="7">
        <f aca="true" t="shared" si="8" ref="B226:I226">B22+B145+B171+B115+B145+B146+B147+B148+B149+B182+B183+B184+B185</f>
        <v>0.11</v>
      </c>
      <c r="C226" s="7">
        <f t="shared" si="8"/>
        <v>0.14</v>
      </c>
      <c r="D226" s="7">
        <f t="shared" si="8"/>
        <v>0.4</v>
      </c>
      <c r="E226" s="7">
        <f t="shared" si="8"/>
        <v>16.54</v>
      </c>
      <c r="F226" s="7">
        <f t="shared" si="8"/>
        <v>53.21</v>
      </c>
      <c r="G226" s="7">
        <f t="shared" si="8"/>
        <v>63.21</v>
      </c>
      <c r="H226" s="7">
        <f t="shared" si="8"/>
        <v>63.21</v>
      </c>
      <c r="I226" s="7">
        <f t="shared" si="8"/>
        <v>63.21</v>
      </c>
      <c r="J226" s="7"/>
    </row>
    <row r="227" spans="1:10" ht="12">
      <c r="A227" s="3" t="s">
        <v>730</v>
      </c>
      <c r="B227" s="7">
        <f aca="true" t="shared" si="9" ref="B227:I227">B174+B65</f>
        <v>0</v>
      </c>
      <c r="C227" s="7">
        <f t="shared" si="9"/>
        <v>0.01</v>
      </c>
      <c r="D227" s="7">
        <f t="shared" si="9"/>
        <v>0.02</v>
      </c>
      <c r="E227" s="7">
        <f t="shared" si="9"/>
        <v>0.02</v>
      </c>
      <c r="F227" s="7">
        <f t="shared" si="9"/>
        <v>1.01</v>
      </c>
      <c r="G227" s="7">
        <f t="shared" si="9"/>
        <v>1.01</v>
      </c>
      <c r="H227" s="7">
        <f t="shared" si="9"/>
        <v>27</v>
      </c>
      <c r="I227" s="7">
        <f t="shared" si="9"/>
        <v>27</v>
      </c>
      <c r="J227" s="7"/>
    </row>
    <row r="228" spans="1:10" ht="12">
      <c r="A228" s="3" t="s">
        <v>731</v>
      </c>
      <c r="B228" s="7">
        <f>B21+B25+B27+B29+B30+B31+B32+B33+B53+B73+B74+B231+B80+B138+B206+B180+B176+B151+B150+B144+B143+B142+B139</f>
        <v>33.02206887346503</v>
      </c>
      <c r="C228" s="7">
        <f aca="true" t="shared" si="10" ref="C228:I228">C21+C25+C27+C29+C30+C31+C32+C33+C53+C73+C74+C231+C80+C138+C206+C180+C176+C151+C150+C144+C143+C142+C139</f>
        <v>33.14021128993809</v>
      </c>
      <c r="D228" s="7">
        <f t="shared" si="10"/>
        <v>52.59994887001344</v>
      </c>
      <c r="E228" s="7">
        <f t="shared" si="10"/>
        <v>55.3622500924929</v>
      </c>
      <c r="F228" s="7">
        <f t="shared" si="10"/>
        <v>154.70958774352235</v>
      </c>
      <c r="G228" s="7">
        <f t="shared" si="10"/>
        <v>251.56563059007883</v>
      </c>
      <c r="H228" s="7">
        <f t="shared" si="10"/>
        <v>500.265000411698</v>
      </c>
      <c r="I228" s="7">
        <f t="shared" si="10"/>
        <v>500.26113320363095</v>
      </c>
      <c r="J228" s="7"/>
    </row>
    <row r="229" spans="2:9" ht="12">
      <c r="B229" s="7"/>
      <c r="C229" s="7"/>
      <c r="D229" s="7"/>
      <c r="E229" s="7"/>
      <c r="F229" s="7"/>
      <c r="G229" s="7"/>
      <c r="H229" s="7"/>
      <c r="I229" s="7"/>
    </row>
    <row r="230" spans="1:12" ht="12">
      <c r="A230" s="3" t="s">
        <v>142</v>
      </c>
      <c r="B230" s="12">
        <f aca="true" t="shared" si="11" ref="B230:H230">B219/B$214</f>
        <v>0.0488383016987115</v>
      </c>
      <c r="C230" s="11">
        <f t="shared" si="11"/>
        <v>0.02447251592725441</v>
      </c>
      <c r="D230" s="11">
        <f t="shared" si="11"/>
        <v>0.01702954333576275</v>
      </c>
      <c r="E230" s="11">
        <f t="shared" si="11"/>
        <v>0.20263864574387683</v>
      </c>
      <c r="F230" s="12">
        <f t="shared" si="11"/>
        <v>0.3104447279508321</v>
      </c>
      <c r="G230" s="12">
        <f aca="true" t="shared" si="12" ref="G230:G239">G219/G$214</f>
        <v>0.3891824805596818</v>
      </c>
      <c r="H230" s="12">
        <f t="shared" si="11"/>
        <v>0.44115446764480126</v>
      </c>
      <c r="I230" s="12">
        <f aca="true" t="shared" si="13" ref="I230:I239">I219/I$214</f>
        <v>0.44997630723951587</v>
      </c>
      <c r="K230" s="11"/>
      <c r="L230" s="11"/>
    </row>
    <row r="231" spans="1:12" ht="12">
      <c r="A231" s="3" t="s">
        <v>438</v>
      </c>
      <c r="B231" s="12">
        <f aca="true" t="shared" si="14" ref="B231:H231">B220/B$214</f>
        <v>0.002068873465029365</v>
      </c>
      <c r="C231" s="11">
        <f t="shared" si="14"/>
        <v>0.010211289938084896</v>
      </c>
      <c r="D231" s="11">
        <f t="shared" si="14"/>
        <v>0.009948870013440674</v>
      </c>
      <c r="E231" s="11">
        <f t="shared" si="14"/>
        <v>0.08225009249290202</v>
      </c>
      <c r="F231" s="12">
        <f t="shared" si="14"/>
        <v>0.20958774352233908</v>
      </c>
      <c r="G231" s="12">
        <f t="shared" si="12"/>
        <v>0.2056305900788479</v>
      </c>
      <c r="H231" s="12">
        <f t="shared" si="14"/>
        <v>0.24500041169801226</v>
      </c>
      <c r="I231" s="12">
        <f t="shared" si="13"/>
        <v>0.2411332036309726</v>
      </c>
      <c r="J231" s="11"/>
      <c r="K231" s="11"/>
      <c r="L231" s="11"/>
    </row>
    <row r="232" spans="1:12" ht="12">
      <c r="A232" s="3" t="s">
        <v>274</v>
      </c>
      <c r="B232" s="12">
        <f aca="true" t="shared" si="15" ref="B232:H232">B221/B$214</f>
        <v>0.00013347570742124935</v>
      </c>
      <c r="C232" s="11">
        <f t="shared" si="15"/>
        <v>4.374080076283957E-05</v>
      </c>
      <c r="D232" s="11">
        <f t="shared" si="15"/>
        <v>4.1569094763679706E-05</v>
      </c>
      <c r="E232" s="11">
        <f t="shared" si="15"/>
        <v>2.4941906143607198E-05</v>
      </c>
      <c r="F232" s="12">
        <f t="shared" si="15"/>
        <v>1.863706231441559E-05</v>
      </c>
      <c r="G232" s="12">
        <f t="shared" si="12"/>
        <v>0.04788154136314762</v>
      </c>
      <c r="H232" s="12">
        <f t="shared" si="15"/>
        <v>0.03032287881155588</v>
      </c>
      <c r="I232" s="12">
        <f t="shared" si="13"/>
        <v>0.02984424744623207</v>
      </c>
      <c r="J232" s="11"/>
      <c r="K232" s="11"/>
      <c r="L232" s="11"/>
    </row>
    <row r="233" spans="1:12" ht="12">
      <c r="A233" s="3" t="s">
        <v>428</v>
      </c>
      <c r="B233" s="12">
        <f aca="true" t="shared" si="16" ref="B233:H233">B222/B$214</f>
        <v>0</v>
      </c>
      <c r="C233" s="11">
        <f t="shared" si="16"/>
        <v>0</v>
      </c>
      <c r="D233" s="11">
        <f t="shared" si="16"/>
        <v>0.0008092117113996316</v>
      </c>
      <c r="E233" s="11">
        <f t="shared" si="16"/>
        <v>0.0004855357729288868</v>
      </c>
      <c r="F233" s="12">
        <f t="shared" si="16"/>
        <v>0.014248034139370716</v>
      </c>
      <c r="G233" s="12">
        <f t="shared" si="12"/>
        <v>0.009444127546988224</v>
      </c>
      <c r="H233" s="12">
        <f t="shared" si="16"/>
        <v>0.005980867092733351</v>
      </c>
      <c r="I233" s="12">
        <f t="shared" si="13"/>
        <v>0.005886462118845309</v>
      </c>
      <c r="J233" s="11"/>
      <c r="K233" s="11"/>
      <c r="L233" s="11"/>
    </row>
    <row r="234" spans="1:12" ht="12">
      <c r="A234" s="3" t="s">
        <v>425</v>
      </c>
      <c r="B234" s="12">
        <f aca="true" t="shared" si="17" ref="B234:H234">B223/B$214</f>
        <v>0.0003336892685531234</v>
      </c>
      <c r="C234" s="11">
        <f t="shared" si="17"/>
        <v>0.00010935200190709894</v>
      </c>
      <c r="D234" s="11">
        <f t="shared" si="17"/>
        <v>0.0006734193351716112</v>
      </c>
      <c r="E234" s="11">
        <f t="shared" si="17"/>
        <v>0.002075166591148118</v>
      </c>
      <c r="F234" s="12">
        <f t="shared" si="17"/>
        <v>0.0025560730964220976</v>
      </c>
      <c r="G234" s="12">
        <f t="shared" si="12"/>
        <v>0.0016942604225891886</v>
      </c>
      <c r="H234" s="12">
        <f t="shared" si="17"/>
        <v>0.0010729573862241714</v>
      </c>
      <c r="I234" s="12">
        <f t="shared" si="13"/>
        <v>0.0010560212944403322</v>
      </c>
      <c r="J234" s="11"/>
      <c r="K234" s="11"/>
      <c r="L234" s="11"/>
    </row>
    <row r="235" spans="1:10" ht="12">
      <c r="A235" s="3" t="s">
        <v>359</v>
      </c>
      <c r="B235" s="12">
        <f aca="true" t="shared" si="18" ref="B235:H236">B224/B$214</f>
        <v>6.673785371062468E-05</v>
      </c>
      <c r="C235" s="11">
        <f t="shared" si="18"/>
        <v>0.0022307808389048184</v>
      </c>
      <c r="D235" s="11">
        <f t="shared" si="18"/>
        <v>0.0014272055868863366</v>
      </c>
      <c r="E235" s="11">
        <f t="shared" si="18"/>
        <v>0.0008563387775971805</v>
      </c>
      <c r="F235" s="12">
        <f t="shared" si="18"/>
        <v>0.00047990435459620143</v>
      </c>
      <c r="G235" s="12">
        <f t="shared" si="12"/>
        <v>0.0003180984752582692</v>
      </c>
      <c r="H235" s="12">
        <f t="shared" si="18"/>
        <v>0.00020144843379710112</v>
      </c>
      <c r="I235" s="12">
        <f t="shared" si="13"/>
        <v>0.00019826867175966868</v>
      </c>
      <c r="J235" s="11"/>
    </row>
    <row r="236" spans="1:10" ht="12">
      <c r="A236" s="3" t="s">
        <v>169</v>
      </c>
      <c r="B236" s="12">
        <f>B225/B$214</f>
        <v>0.727442605445809</v>
      </c>
      <c r="C236" s="11">
        <f t="shared" si="18"/>
        <v>0.8901252955237853</v>
      </c>
      <c r="D236" s="11">
        <f t="shared" si="18"/>
        <v>0.8966038049578074</v>
      </c>
      <c r="E236" s="11">
        <f t="shared" si="18"/>
        <v>0.6518733450006031</v>
      </c>
      <c r="F236" s="12">
        <f t="shared" si="18"/>
        <v>0.3653190362215957</v>
      </c>
      <c r="G236" s="12">
        <f t="shared" si="12"/>
        <v>0.24832372912710338</v>
      </c>
      <c r="H236" s="12">
        <f t="shared" si="18"/>
        <v>0.1607812757005659</v>
      </c>
      <c r="I236" s="12">
        <f t="shared" si="13"/>
        <v>0.15824342426550564</v>
      </c>
      <c r="J236" s="11"/>
    </row>
    <row r="237" spans="1:9" ht="12">
      <c r="A237" s="3" t="s">
        <v>199</v>
      </c>
      <c r="B237" s="12">
        <f aca="true" t="shared" si="19" ref="B237:H239">B226/B$214</f>
        <v>0.0007341163908168714</v>
      </c>
      <c r="C237" s="11">
        <f t="shared" si="19"/>
        <v>0.000306185605339877</v>
      </c>
      <c r="D237" s="11">
        <f t="shared" si="19"/>
        <v>0.0005542545968490628</v>
      </c>
      <c r="E237" s="11">
        <f t="shared" si="19"/>
        <v>0.013751304253842103</v>
      </c>
      <c r="F237" s="12">
        <f t="shared" si="19"/>
        <v>0.024791952143751336</v>
      </c>
      <c r="G237" s="12">
        <f t="shared" si="12"/>
        <v>0.019521363709781744</v>
      </c>
      <c r="H237" s="12">
        <f t="shared" si="19"/>
        <v>0.01236267524302404</v>
      </c>
      <c r="I237" s="12">
        <f t="shared" si="13"/>
        <v>0.012167536642649182</v>
      </c>
    </row>
    <row r="238" spans="1:9" ht="12">
      <c r="A238" s="3" t="s">
        <v>732</v>
      </c>
      <c r="B238" s="12">
        <f t="shared" si="19"/>
        <v>0</v>
      </c>
      <c r="C238" s="11">
        <f t="shared" si="19"/>
        <v>2.1870400381419786E-05</v>
      </c>
      <c r="D238" s="11">
        <f t="shared" si="19"/>
        <v>2.7712729842453137E-05</v>
      </c>
      <c r="E238" s="11">
        <f t="shared" si="19"/>
        <v>1.6627937429071467E-05</v>
      </c>
      <c r="F238" s="12">
        <f t="shared" si="19"/>
        <v>0.0004705858234389936</v>
      </c>
      <c r="G238" s="12">
        <f t="shared" si="12"/>
        <v>0.00031192180583577853</v>
      </c>
      <c r="H238" s="12">
        <f t="shared" si="19"/>
        <v>0.00528068709953566</v>
      </c>
      <c r="I238" s="12">
        <f t="shared" si="13"/>
        <v>0.005197334114088402</v>
      </c>
    </row>
    <row r="239" spans="1:9" ht="12">
      <c r="A239" s="3" t="s">
        <v>733</v>
      </c>
      <c r="B239" s="12">
        <f t="shared" si="19"/>
        <v>0.2203822001699482</v>
      </c>
      <c r="C239" s="11">
        <f t="shared" si="19"/>
        <v>0.07247896896357943</v>
      </c>
      <c r="D239" s="11">
        <f t="shared" si="19"/>
        <v>0.07288440863807653</v>
      </c>
      <c r="E239" s="11">
        <f t="shared" si="19"/>
        <v>0.04602800152352889</v>
      </c>
      <c r="F239" s="12">
        <f t="shared" si="19"/>
        <v>0.0720833056853393</v>
      </c>
      <c r="G239" s="12">
        <f t="shared" si="12"/>
        <v>0.07769188691076609</v>
      </c>
      <c r="H239" s="12">
        <f t="shared" si="19"/>
        <v>0.0978423308897502</v>
      </c>
      <c r="I239" s="12">
        <f t="shared" si="13"/>
        <v>0.09629719457599087</v>
      </c>
    </row>
    <row r="242" ht="12">
      <c r="A242" s="3" t="s">
        <v>407</v>
      </c>
    </row>
    <row r="243" spans="1:4" ht="12">
      <c r="A243" s="13" t="s">
        <v>438</v>
      </c>
      <c r="B243" s="14" t="s">
        <v>408</v>
      </c>
      <c r="C243" s="14"/>
      <c r="D243" s="15"/>
    </row>
    <row r="244" spans="1:4" ht="12">
      <c r="A244" s="16" t="s">
        <v>429</v>
      </c>
      <c r="B244" s="3" t="s">
        <v>409</v>
      </c>
      <c r="D244" s="17"/>
    </row>
    <row r="245" spans="1:4" ht="12">
      <c r="A245" s="16" t="s">
        <v>439</v>
      </c>
      <c r="B245" s="3" t="s">
        <v>410</v>
      </c>
      <c r="D245" s="17"/>
    </row>
    <row r="246" spans="1:4" ht="12">
      <c r="A246" s="16" t="s">
        <v>141</v>
      </c>
      <c r="B246" s="3" t="s">
        <v>228</v>
      </c>
      <c r="D246" s="18"/>
    </row>
    <row r="247" spans="1:4" ht="12">
      <c r="A247" s="16" t="s">
        <v>426</v>
      </c>
      <c r="B247" s="3" t="s">
        <v>58</v>
      </c>
      <c r="D247" s="18"/>
    </row>
    <row r="248" spans="1:4" ht="12">
      <c r="A248" s="19" t="s">
        <v>427</v>
      </c>
      <c r="B248" s="20" t="s">
        <v>325</v>
      </c>
      <c r="C248" s="20"/>
      <c r="D248" s="21"/>
    </row>
    <row r="250" spans="1:4" ht="15">
      <c r="A250" s="64" t="s">
        <v>527</v>
      </c>
      <c r="B250" s="22"/>
      <c r="C250" s="22"/>
      <c r="D250" s="22"/>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R132"/>
  <sheetViews>
    <sheetView workbookViewId="0" topLeftCell="A1">
      <selection activeCell="I3" sqref="I3:I51"/>
    </sheetView>
  </sheetViews>
  <sheetFormatPr defaultColWidth="11.00390625" defaultRowHeight="12.75"/>
  <cols>
    <col min="1" max="1" width="20.625" style="0" customWidth="1"/>
  </cols>
  <sheetData>
    <row r="1" spans="1:18" ht="12.75">
      <c r="A1" s="3"/>
      <c r="B1" s="4">
        <v>2009</v>
      </c>
      <c r="C1" s="4">
        <v>2010</v>
      </c>
      <c r="D1" s="4">
        <v>2011</v>
      </c>
      <c r="E1" s="4">
        <v>2012</v>
      </c>
      <c r="F1" s="4">
        <v>2013</v>
      </c>
      <c r="G1" s="4">
        <v>2014</v>
      </c>
      <c r="H1" s="4">
        <v>2015</v>
      </c>
      <c r="I1" s="4" t="s">
        <v>537</v>
      </c>
      <c r="J1" s="4" t="s">
        <v>538</v>
      </c>
      <c r="K1" s="4" t="s">
        <v>126</v>
      </c>
      <c r="L1" s="4" t="s">
        <v>128</v>
      </c>
      <c r="M1" s="4" t="s">
        <v>127</v>
      </c>
      <c r="N1" s="4" t="s">
        <v>184</v>
      </c>
      <c r="O1" s="4" t="s">
        <v>140</v>
      </c>
      <c r="P1" s="4" t="s">
        <v>238</v>
      </c>
      <c r="Q1" s="4" t="s">
        <v>74</v>
      </c>
      <c r="R1" s="4" t="s">
        <v>366</v>
      </c>
    </row>
    <row r="2" spans="1:18" ht="12.75">
      <c r="A2" s="3" t="s">
        <v>53</v>
      </c>
      <c r="B2" s="34">
        <v>0</v>
      </c>
      <c r="C2" s="35">
        <v>0</v>
      </c>
      <c r="D2" s="35">
        <v>240</v>
      </c>
      <c r="E2" s="35">
        <v>240</v>
      </c>
      <c r="F2" s="35">
        <v>240</v>
      </c>
      <c r="G2" s="35">
        <v>240</v>
      </c>
      <c r="H2" s="36">
        <v>240</v>
      </c>
      <c r="I2" s="72">
        <f>D2/2000</f>
        <v>0.12</v>
      </c>
      <c r="J2" s="73">
        <f>POWER(I2,2)</f>
        <v>0.0144</v>
      </c>
      <c r="K2" s="45"/>
      <c r="L2" s="46" t="s">
        <v>49</v>
      </c>
      <c r="M2" s="47" t="s">
        <v>446</v>
      </c>
      <c r="N2" s="53" t="s">
        <v>169</v>
      </c>
      <c r="O2" s="54" t="s">
        <v>11</v>
      </c>
      <c r="P2" s="54" t="s">
        <v>92</v>
      </c>
      <c r="Q2" s="55"/>
      <c r="R2" s="8"/>
    </row>
    <row r="3" spans="1:18" ht="12.75">
      <c r="A3" s="3" t="s">
        <v>27</v>
      </c>
      <c r="B3" s="37">
        <v>0</v>
      </c>
      <c r="C3" s="38">
        <v>223</v>
      </c>
      <c r="D3" s="38">
        <v>223</v>
      </c>
      <c r="E3" s="38">
        <v>223</v>
      </c>
      <c r="F3" s="38">
        <v>223</v>
      </c>
      <c r="G3" s="38">
        <v>223</v>
      </c>
      <c r="H3" s="39">
        <v>223</v>
      </c>
      <c r="I3" s="72">
        <f aca="true" t="shared" si="0" ref="I3:I51">D3/2000</f>
        <v>0.1115</v>
      </c>
      <c r="J3" s="73">
        <f aca="true" t="shared" si="1" ref="J3:J51">POWER(I3,2)</f>
        <v>0.01243225</v>
      </c>
      <c r="K3" s="48" t="s">
        <v>9</v>
      </c>
      <c r="L3" s="43" t="s">
        <v>10</v>
      </c>
      <c r="M3" s="49" t="s">
        <v>10</v>
      </c>
      <c r="N3" s="56" t="s">
        <v>169</v>
      </c>
      <c r="O3" s="44" t="s">
        <v>11</v>
      </c>
      <c r="P3" s="44" t="s">
        <v>92</v>
      </c>
      <c r="Q3" s="57"/>
      <c r="R3" s="8"/>
    </row>
    <row r="4" spans="1:18" ht="12.75">
      <c r="A4" s="3" t="s">
        <v>8</v>
      </c>
      <c r="B4" s="37">
        <v>109</v>
      </c>
      <c r="C4" s="38">
        <v>109</v>
      </c>
      <c r="D4" s="38">
        <v>109</v>
      </c>
      <c r="E4" s="38">
        <v>109</v>
      </c>
      <c r="F4" s="38">
        <v>109</v>
      </c>
      <c r="G4" s="38">
        <v>109</v>
      </c>
      <c r="H4" s="39">
        <v>109</v>
      </c>
      <c r="I4" s="72">
        <f t="shared" si="0"/>
        <v>0.0545</v>
      </c>
      <c r="J4" s="73">
        <f t="shared" si="1"/>
        <v>0.00297025</v>
      </c>
      <c r="K4" s="48" t="s">
        <v>85</v>
      </c>
      <c r="L4" s="43"/>
      <c r="M4" s="49" t="s">
        <v>46</v>
      </c>
      <c r="N4" s="56" t="s">
        <v>169</v>
      </c>
      <c r="O4" s="44" t="s">
        <v>11</v>
      </c>
      <c r="P4" s="44" t="s">
        <v>92</v>
      </c>
      <c r="Q4" s="57" t="s">
        <v>93</v>
      </c>
      <c r="R4" s="8" t="s">
        <v>91</v>
      </c>
    </row>
    <row r="5" spans="1:18" ht="12.75">
      <c r="A5" s="3" t="s">
        <v>345</v>
      </c>
      <c r="B5" s="37">
        <v>0</v>
      </c>
      <c r="C5" s="38">
        <v>75</v>
      </c>
      <c r="D5" s="38">
        <v>75</v>
      </c>
      <c r="E5" s="38">
        <v>75</v>
      </c>
      <c r="F5" s="38">
        <v>75</v>
      </c>
      <c r="G5" s="38">
        <v>75</v>
      </c>
      <c r="H5" s="39">
        <v>75</v>
      </c>
      <c r="I5" s="72">
        <f t="shared" si="0"/>
        <v>0.0375</v>
      </c>
      <c r="J5" s="73">
        <f t="shared" si="1"/>
        <v>0.00140625</v>
      </c>
      <c r="K5" s="48" t="s">
        <v>149</v>
      </c>
      <c r="L5" s="43" t="s">
        <v>265</v>
      </c>
      <c r="M5" s="49" t="s">
        <v>130</v>
      </c>
      <c r="N5" s="56" t="s">
        <v>169</v>
      </c>
      <c r="O5" s="44" t="s">
        <v>429</v>
      </c>
      <c r="P5" s="44" t="s">
        <v>84</v>
      </c>
      <c r="Q5" s="57" t="s">
        <v>76</v>
      </c>
      <c r="R5" s="3" t="s">
        <v>168</v>
      </c>
    </row>
    <row r="6" spans="1:18" ht="12.75">
      <c r="A6" s="3" t="s">
        <v>153</v>
      </c>
      <c r="B6" s="37">
        <v>1.3</v>
      </c>
      <c r="C6" s="38">
        <v>1.3</v>
      </c>
      <c r="D6" s="38">
        <v>11.3</v>
      </c>
      <c r="E6" s="38">
        <v>11.3</v>
      </c>
      <c r="F6" s="38">
        <v>21.3</v>
      </c>
      <c r="G6" s="38">
        <v>21.3</v>
      </c>
      <c r="H6" s="39">
        <v>21.3</v>
      </c>
      <c r="I6" s="72">
        <f t="shared" si="0"/>
        <v>0.0056500000000000005</v>
      </c>
      <c r="J6" s="73">
        <f t="shared" si="1"/>
        <v>3.1922500000000005E-05</v>
      </c>
      <c r="K6" s="48"/>
      <c r="L6" s="43" t="s">
        <v>269</v>
      </c>
      <c r="M6" s="49" t="s">
        <v>268</v>
      </c>
      <c r="N6" s="56" t="s">
        <v>142</v>
      </c>
      <c r="O6" s="44" t="s">
        <v>327</v>
      </c>
      <c r="P6" s="44"/>
      <c r="Q6" s="57" t="s">
        <v>75</v>
      </c>
      <c r="R6" s="3" t="s">
        <v>298</v>
      </c>
    </row>
    <row r="7" spans="1:18" ht="12.75">
      <c r="A7" s="3" t="s">
        <v>166</v>
      </c>
      <c r="B7" s="37">
        <v>0.12</v>
      </c>
      <c r="C7" s="38">
        <v>0.12</v>
      </c>
      <c r="D7" s="38">
        <v>5.9</v>
      </c>
      <c r="E7" s="38">
        <v>10.5</v>
      </c>
      <c r="F7" s="38">
        <v>25.3</v>
      </c>
      <c r="G7" s="38">
        <v>25.3</v>
      </c>
      <c r="H7" s="39">
        <v>25.3</v>
      </c>
      <c r="I7" s="72">
        <f t="shared" si="0"/>
        <v>0.0029500000000000004</v>
      </c>
      <c r="J7" s="73">
        <f t="shared" si="1"/>
        <v>8.702500000000002E-06</v>
      </c>
      <c r="K7" s="48"/>
      <c r="L7" s="43" t="s">
        <v>219</v>
      </c>
      <c r="M7" s="49" t="s">
        <v>130</v>
      </c>
      <c r="N7" s="56"/>
      <c r="O7" s="44"/>
      <c r="P7" s="44"/>
      <c r="Q7" s="57" t="s">
        <v>76</v>
      </c>
      <c r="R7" s="3" t="s">
        <v>45</v>
      </c>
    </row>
    <row r="8" spans="1:18" ht="12.75">
      <c r="A8" s="3" t="s">
        <v>336</v>
      </c>
      <c r="B8" s="37">
        <v>0</v>
      </c>
      <c r="C8" s="38">
        <v>4.1</v>
      </c>
      <c r="D8" s="38">
        <v>4.1</v>
      </c>
      <c r="E8" s="38">
        <v>4.1</v>
      </c>
      <c r="F8" s="38">
        <v>4.1</v>
      </c>
      <c r="G8" s="38">
        <v>4.1</v>
      </c>
      <c r="H8" s="39">
        <v>4.1</v>
      </c>
      <c r="I8" s="72">
        <f t="shared" si="0"/>
        <v>0.0020499999999999997</v>
      </c>
      <c r="J8" s="73">
        <f t="shared" si="1"/>
        <v>4.202499999999999E-06</v>
      </c>
      <c r="K8" s="48" t="s">
        <v>225</v>
      </c>
      <c r="L8" s="43"/>
      <c r="M8" s="49" t="s">
        <v>226</v>
      </c>
      <c r="N8" s="56" t="s">
        <v>438</v>
      </c>
      <c r="O8" s="44" t="s">
        <v>429</v>
      </c>
      <c r="P8" s="44"/>
      <c r="Q8" s="57" t="s">
        <v>76</v>
      </c>
      <c r="R8" s="3" t="s">
        <v>230</v>
      </c>
    </row>
    <row r="9" spans="1:18" ht="12.75">
      <c r="A9" s="3" t="s">
        <v>335</v>
      </c>
      <c r="B9" s="37">
        <v>0</v>
      </c>
      <c r="C9" s="38">
        <v>4</v>
      </c>
      <c r="D9" s="38">
        <v>4</v>
      </c>
      <c r="E9" s="38">
        <v>4</v>
      </c>
      <c r="F9" s="38">
        <v>4</v>
      </c>
      <c r="G9" s="38">
        <v>4</v>
      </c>
      <c r="H9" s="39">
        <v>4</v>
      </c>
      <c r="I9" s="72">
        <f t="shared" si="0"/>
        <v>0.002</v>
      </c>
      <c r="J9" s="73">
        <f t="shared" si="1"/>
        <v>4E-06</v>
      </c>
      <c r="K9" s="48" t="s">
        <v>276</v>
      </c>
      <c r="L9" s="43" t="s">
        <v>277</v>
      </c>
      <c r="M9" s="49" t="s">
        <v>130</v>
      </c>
      <c r="N9" s="56" t="s">
        <v>358</v>
      </c>
      <c r="O9" s="44" t="s">
        <v>327</v>
      </c>
      <c r="P9" s="44" t="s">
        <v>239</v>
      </c>
      <c r="Q9" s="57" t="s">
        <v>75</v>
      </c>
      <c r="R9" s="3" t="s">
        <v>389</v>
      </c>
    </row>
    <row r="10" spans="1:18" ht="12.75">
      <c r="A10" s="3" t="s">
        <v>394</v>
      </c>
      <c r="B10" s="37">
        <v>0.01</v>
      </c>
      <c r="C10" s="38">
        <v>0.01</v>
      </c>
      <c r="D10" s="38">
        <v>3.91</v>
      </c>
      <c r="E10" s="38">
        <v>3.91</v>
      </c>
      <c r="F10" s="38">
        <v>22.91</v>
      </c>
      <c r="G10" s="38">
        <v>22.91</v>
      </c>
      <c r="H10" s="39">
        <v>22.91</v>
      </c>
      <c r="I10" s="72">
        <f t="shared" si="0"/>
        <v>0.001955</v>
      </c>
      <c r="J10" s="73">
        <f t="shared" si="1"/>
        <v>3.822025000000001E-06</v>
      </c>
      <c r="K10" s="48" t="s">
        <v>222</v>
      </c>
      <c r="L10" s="43" t="s">
        <v>219</v>
      </c>
      <c r="M10" s="49" t="s">
        <v>130</v>
      </c>
      <c r="N10" s="56" t="s">
        <v>142</v>
      </c>
      <c r="O10" s="44" t="s">
        <v>426</v>
      </c>
      <c r="P10" s="44" t="s">
        <v>356</v>
      </c>
      <c r="Q10" s="57" t="s">
        <v>75</v>
      </c>
      <c r="R10" s="3" t="s">
        <v>245</v>
      </c>
    </row>
    <row r="11" spans="1:18" ht="12.75">
      <c r="A11" s="3" t="s">
        <v>251</v>
      </c>
      <c r="B11" s="37">
        <v>0</v>
      </c>
      <c r="C11" s="38">
        <v>0</v>
      </c>
      <c r="D11" s="38">
        <v>3</v>
      </c>
      <c r="E11" s="38">
        <v>3</v>
      </c>
      <c r="F11" s="38">
        <v>3</v>
      </c>
      <c r="G11" s="38">
        <v>3</v>
      </c>
      <c r="H11" s="39">
        <v>3</v>
      </c>
      <c r="I11" s="72">
        <f t="shared" si="0"/>
        <v>0.0015</v>
      </c>
      <c r="J11" s="73">
        <f t="shared" si="1"/>
        <v>2.25E-06</v>
      </c>
      <c r="K11" s="48"/>
      <c r="L11" s="43"/>
      <c r="M11" s="49" t="s">
        <v>319</v>
      </c>
      <c r="N11" s="56" t="s">
        <v>142</v>
      </c>
      <c r="O11" s="44" t="s">
        <v>141</v>
      </c>
      <c r="P11" s="44" t="s">
        <v>252</v>
      </c>
      <c r="Q11" s="57" t="s">
        <v>75</v>
      </c>
      <c r="R11" s="3" t="s">
        <v>403</v>
      </c>
    </row>
    <row r="12" spans="1:18" ht="12.75">
      <c r="A12" s="4" t="s">
        <v>466</v>
      </c>
      <c r="B12" s="37">
        <v>0</v>
      </c>
      <c r="C12" s="38">
        <v>0</v>
      </c>
      <c r="D12" s="38">
        <v>2.5</v>
      </c>
      <c r="E12" s="38">
        <v>17</v>
      </c>
      <c r="F12" s="38">
        <v>17</v>
      </c>
      <c r="G12" s="38">
        <v>17</v>
      </c>
      <c r="H12" s="39">
        <v>17</v>
      </c>
      <c r="I12" s="72">
        <f t="shared" si="0"/>
        <v>0.00125</v>
      </c>
      <c r="J12" s="73">
        <f t="shared" si="1"/>
        <v>1.5625E-06</v>
      </c>
      <c r="K12" s="48" t="s">
        <v>468</v>
      </c>
      <c r="L12" s="43" t="s">
        <v>470</v>
      </c>
      <c r="M12" s="49" t="s">
        <v>469</v>
      </c>
      <c r="N12" s="56" t="s">
        <v>438</v>
      </c>
      <c r="O12" s="44" t="s">
        <v>439</v>
      </c>
      <c r="P12" s="44" t="s">
        <v>79</v>
      </c>
      <c r="Q12" s="57" t="s">
        <v>76</v>
      </c>
      <c r="R12" s="3" t="s">
        <v>472</v>
      </c>
    </row>
    <row r="13" spans="1:18" ht="12.75">
      <c r="A13" s="3" t="s">
        <v>25</v>
      </c>
      <c r="B13" s="37">
        <v>1.4</v>
      </c>
      <c r="C13" s="38">
        <v>1.4</v>
      </c>
      <c r="D13" s="38">
        <v>1.4</v>
      </c>
      <c r="E13" s="38">
        <v>37.4</v>
      </c>
      <c r="F13" s="38">
        <v>37.4</v>
      </c>
      <c r="G13" s="38">
        <v>37.4</v>
      </c>
      <c r="H13" s="39">
        <v>37.4</v>
      </c>
      <c r="I13" s="72">
        <f t="shared" si="0"/>
        <v>0.0007</v>
      </c>
      <c r="J13" s="73">
        <f t="shared" si="1"/>
        <v>4.9E-07</v>
      </c>
      <c r="K13" s="48" t="s">
        <v>376</v>
      </c>
      <c r="L13" s="43" t="s">
        <v>265</v>
      </c>
      <c r="M13" s="49" t="s">
        <v>130</v>
      </c>
      <c r="N13" s="56" t="s">
        <v>142</v>
      </c>
      <c r="O13" s="44" t="s">
        <v>141</v>
      </c>
      <c r="P13" s="44" t="s">
        <v>119</v>
      </c>
      <c r="Q13" s="57" t="s">
        <v>75</v>
      </c>
      <c r="R13" s="3" t="s">
        <v>64</v>
      </c>
    </row>
    <row r="14" spans="1:18" ht="12.75">
      <c r="A14" s="3" t="s">
        <v>167</v>
      </c>
      <c r="B14" s="37">
        <v>1.4</v>
      </c>
      <c r="C14" s="38">
        <v>1.4</v>
      </c>
      <c r="D14" s="38">
        <v>1.4</v>
      </c>
      <c r="E14" s="38">
        <v>19.4</v>
      </c>
      <c r="F14" s="38">
        <v>19.4</v>
      </c>
      <c r="G14" s="38">
        <v>19.4</v>
      </c>
      <c r="H14" s="39">
        <v>19.4</v>
      </c>
      <c r="I14" s="72">
        <f t="shared" si="0"/>
        <v>0.0007</v>
      </c>
      <c r="J14" s="73">
        <f t="shared" si="1"/>
        <v>4.9E-07</v>
      </c>
      <c r="K14" s="48" t="s">
        <v>272</v>
      </c>
      <c r="L14" s="43"/>
      <c r="M14" s="49" t="s">
        <v>200</v>
      </c>
      <c r="N14" s="56" t="s">
        <v>142</v>
      </c>
      <c r="O14" s="44" t="s">
        <v>141</v>
      </c>
      <c r="P14" s="44" t="s">
        <v>94</v>
      </c>
      <c r="Q14" s="57" t="s">
        <v>75</v>
      </c>
      <c r="R14" s="3" t="s">
        <v>258</v>
      </c>
    </row>
    <row r="15" spans="1:18" ht="12.75">
      <c r="A15" s="3" t="s">
        <v>342</v>
      </c>
      <c r="B15" s="37">
        <v>1.3</v>
      </c>
      <c r="C15" s="38">
        <v>0</v>
      </c>
      <c r="D15" s="38">
        <v>1.3</v>
      </c>
      <c r="E15" s="38">
        <v>1.3</v>
      </c>
      <c r="F15" s="38">
        <v>1.3</v>
      </c>
      <c r="G15" s="38">
        <v>1.3</v>
      </c>
      <c r="H15" s="39">
        <v>1.3</v>
      </c>
      <c r="I15" s="72">
        <f t="shared" si="0"/>
        <v>0.00065</v>
      </c>
      <c r="J15" s="73">
        <f t="shared" si="1"/>
        <v>4.225E-07</v>
      </c>
      <c r="K15" s="48" t="s">
        <v>205</v>
      </c>
      <c r="L15" s="43" t="s">
        <v>206</v>
      </c>
      <c r="M15" s="49" t="s">
        <v>130</v>
      </c>
      <c r="N15" s="56" t="s">
        <v>142</v>
      </c>
      <c r="O15" s="44" t="s">
        <v>141</v>
      </c>
      <c r="P15" s="44" t="s">
        <v>96</v>
      </c>
      <c r="Q15" s="57" t="s">
        <v>75</v>
      </c>
      <c r="R15" s="3" t="s">
        <v>37</v>
      </c>
    </row>
    <row r="16" spans="1:18" ht="12.75">
      <c r="A16" s="3" t="s">
        <v>458</v>
      </c>
      <c r="B16" s="37">
        <v>0</v>
      </c>
      <c r="C16" s="38">
        <v>0</v>
      </c>
      <c r="D16" s="38">
        <v>1.2</v>
      </c>
      <c r="E16" s="38">
        <v>3.7</v>
      </c>
      <c r="F16" s="38">
        <v>3.7</v>
      </c>
      <c r="G16" s="38">
        <v>3.7</v>
      </c>
      <c r="H16" s="39">
        <v>3.7</v>
      </c>
      <c r="I16" s="72">
        <f t="shared" si="0"/>
        <v>0.0006</v>
      </c>
      <c r="J16" s="73">
        <f t="shared" si="1"/>
        <v>3.5999999999999994E-07</v>
      </c>
      <c r="K16" s="48" t="s">
        <v>323</v>
      </c>
      <c r="L16" s="43"/>
      <c r="M16" s="49" t="s">
        <v>46</v>
      </c>
      <c r="N16" s="56" t="s">
        <v>142</v>
      </c>
      <c r="O16" s="44"/>
      <c r="P16" s="44" t="s">
        <v>324</v>
      </c>
      <c r="Q16" s="57" t="s">
        <v>75</v>
      </c>
      <c r="R16" s="3" t="s">
        <v>422</v>
      </c>
    </row>
    <row r="17" spans="1:18" ht="12.75">
      <c r="A17" s="3" t="s">
        <v>337</v>
      </c>
      <c r="B17" s="37">
        <v>0.01</v>
      </c>
      <c r="C17" s="38">
        <v>1.01</v>
      </c>
      <c r="D17" s="38">
        <v>1.01</v>
      </c>
      <c r="E17" s="38">
        <v>1.01</v>
      </c>
      <c r="F17" s="38">
        <v>1.01</v>
      </c>
      <c r="G17" s="38">
        <v>1.01</v>
      </c>
      <c r="H17" s="39">
        <v>1.01</v>
      </c>
      <c r="I17" s="72">
        <f t="shared" si="0"/>
        <v>0.000505</v>
      </c>
      <c r="J17" s="73">
        <f t="shared" si="1"/>
        <v>2.5502500000000005E-07</v>
      </c>
      <c r="K17" s="48" t="s">
        <v>266</v>
      </c>
      <c r="L17" s="43" t="s">
        <v>267</v>
      </c>
      <c r="M17" s="49" t="s">
        <v>268</v>
      </c>
      <c r="N17" s="56" t="s">
        <v>360</v>
      </c>
      <c r="O17" s="44" t="s">
        <v>328</v>
      </c>
      <c r="P17" s="44"/>
      <c r="Q17" s="57" t="s">
        <v>76</v>
      </c>
      <c r="R17" s="3" t="s">
        <v>187</v>
      </c>
    </row>
    <row r="18" spans="1:18" ht="12.75">
      <c r="A18" s="3" t="s">
        <v>343</v>
      </c>
      <c r="B18" s="37">
        <v>1</v>
      </c>
      <c r="C18" s="38">
        <v>1</v>
      </c>
      <c r="D18" s="38">
        <v>1</v>
      </c>
      <c r="E18" s="38">
        <v>16</v>
      </c>
      <c r="F18" s="38">
        <v>300</v>
      </c>
      <c r="G18" s="38">
        <v>300</v>
      </c>
      <c r="H18" s="39">
        <v>300</v>
      </c>
      <c r="I18" s="72">
        <f t="shared" si="0"/>
        <v>0.0005</v>
      </c>
      <c r="J18" s="73">
        <f t="shared" si="1"/>
        <v>2.5E-07</v>
      </c>
      <c r="K18" s="48" t="s">
        <v>270</v>
      </c>
      <c r="L18" s="43" t="s">
        <v>271</v>
      </c>
      <c r="M18" s="49" t="s">
        <v>130</v>
      </c>
      <c r="N18" s="56" t="s">
        <v>274</v>
      </c>
      <c r="O18" s="44" t="s">
        <v>326</v>
      </c>
      <c r="P18" s="44"/>
      <c r="Q18" s="57" t="s">
        <v>76</v>
      </c>
      <c r="R18" s="3" t="s">
        <v>34</v>
      </c>
    </row>
    <row r="19" spans="1:18" ht="12.75">
      <c r="A19" s="4" t="s">
        <v>510</v>
      </c>
      <c r="B19" s="37">
        <v>0</v>
      </c>
      <c r="C19" s="38">
        <v>0</v>
      </c>
      <c r="D19" s="38">
        <v>0.6</v>
      </c>
      <c r="E19" s="38">
        <v>0.6</v>
      </c>
      <c r="F19" s="38">
        <v>0.6</v>
      </c>
      <c r="G19" s="38">
        <v>0.6</v>
      </c>
      <c r="H19" s="39">
        <v>0.6</v>
      </c>
      <c r="I19" s="72">
        <f t="shared" si="0"/>
        <v>0.0003</v>
      </c>
      <c r="J19" s="73">
        <f t="shared" si="1"/>
        <v>8.999999999999999E-08</v>
      </c>
      <c r="K19" s="48"/>
      <c r="L19" s="43"/>
      <c r="M19" s="49" t="s">
        <v>226</v>
      </c>
      <c r="N19" s="56" t="s">
        <v>142</v>
      </c>
      <c r="O19" s="44" t="s">
        <v>141</v>
      </c>
      <c r="P19" s="44" t="s">
        <v>509</v>
      </c>
      <c r="Q19" s="57" t="s">
        <v>75</v>
      </c>
      <c r="R19" s="3" t="s">
        <v>511</v>
      </c>
    </row>
    <row r="20" spans="1:18" ht="12.75">
      <c r="A20" s="4" t="s">
        <v>460</v>
      </c>
      <c r="B20" s="37">
        <v>0</v>
      </c>
      <c r="C20" s="38">
        <v>0</v>
      </c>
      <c r="D20" s="38">
        <v>0.584</v>
      </c>
      <c r="E20" s="38">
        <v>0.584</v>
      </c>
      <c r="F20" s="38">
        <v>0.58</v>
      </c>
      <c r="G20" s="38">
        <v>0.58</v>
      </c>
      <c r="H20" s="39">
        <v>0.58</v>
      </c>
      <c r="I20" s="72">
        <f t="shared" si="0"/>
        <v>0.000292</v>
      </c>
      <c r="J20" s="73">
        <f t="shared" si="1"/>
        <v>8.5264E-08</v>
      </c>
      <c r="K20" s="48" t="s">
        <v>223</v>
      </c>
      <c r="L20" s="43"/>
      <c r="M20" s="49" t="s">
        <v>224</v>
      </c>
      <c r="N20" s="56" t="s">
        <v>428</v>
      </c>
      <c r="O20" s="44" t="s">
        <v>427</v>
      </c>
      <c r="P20" s="44" t="s">
        <v>81</v>
      </c>
      <c r="Q20" s="57" t="s">
        <v>76</v>
      </c>
      <c r="R20" s="3" t="s">
        <v>461</v>
      </c>
    </row>
    <row r="21" spans="1:18" ht="12.75">
      <c r="A21" s="3" t="s">
        <v>151</v>
      </c>
      <c r="B21" s="37">
        <v>0</v>
      </c>
      <c r="C21" s="38">
        <v>0.5</v>
      </c>
      <c r="D21" s="38">
        <v>0.5</v>
      </c>
      <c r="E21" s="38">
        <v>80.5</v>
      </c>
      <c r="F21" s="38">
        <v>160.5</v>
      </c>
      <c r="G21" s="38">
        <v>160.5</v>
      </c>
      <c r="H21" s="39">
        <v>160.5</v>
      </c>
      <c r="I21" s="72">
        <f t="shared" si="0"/>
        <v>0.00025</v>
      </c>
      <c r="J21" s="73">
        <f t="shared" si="1"/>
        <v>6.25E-08</v>
      </c>
      <c r="K21" s="48" t="s">
        <v>152</v>
      </c>
      <c r="L21" s="43"/>
      <c r="M21" s="49" t="s">
        <v>375</v>
      </c>
      <c r="N21" s="56" t="s">
        <v>274</v>
      </c>
      <c r="O21" s="44" t="s">
        <v>326</v>
      </c>
      <c r="P21" s="44" t="s">
        <v>80</v>
      </c>
      <c r="Q21" s="57" t="s">
        <v>75</v>
      </c>
      <c r="R21" s="3" t="s">
        <v>322</v>
      </c>
    </row>
    <row r="22" spans="1:18" ht="12.75">
      <c r="A22" s="4" t="s">
        <v>51</v>
      </c>
      <c r="B22" s="37">
        <v>0</v>
      </c>
      <c r="C22" s="38">
        <v>0</v>
      </c>
      <c r="D22" s="38">
        <v>0.5</v>
      </c>
      <c r="E22" s="38">
        <v>1</v>
      </c>
      <c r="F22" s="38">
        <v>40</v>
      </c>
      <c r="G22" s="38">
        <v>40</v>
      </c>
      <c r="H22" s="39">
        <v>40</v>
      </c>
      <c r="I22" s="72">
        <f t="shared" si="0"/>
        <v>0.00025</v>
      </c>
      <c r="J22" s="73">
        <f t="shared" si="1"/>
        <v>6.25E-08</v>
      </c>
      <c r="K22" s="48" t="s">
        <v>484</v>
      </c>
      <c r="L22" s="43"/>
      <c r="M22" s="49" t="s">
        <v>319</v>
      </c>
      <c r="N22" s="56" t="s">
        <v>142</v>
      </c>
      <c r="O22" s="44" t="s">
        <v>327</v>
      </c>
      <c r="P22" s="44" t="s">
        <v>97</v>
      </c>
      <c r="Q22" s="57" t="s">
        <v>75</v>
      </c>
      <c r="R22" s="3" t="s">
        <v>483</v>
      </c>
    </row>
    <row r="23" spans="1:18" ht="12.75">
      <c r="A23" s="3" t="s">
        <v>388</v>
      </c>
      <c r="B23" s="37">
        <v>0.48</v>
      </c>
      <c r="C23" s="38">
        <v>0.48</v>
      </c>
      <c r="D23" s="38">
        <v>0.48</v>
      </c>
      <c r="E23" s="38">
        <v>23.48</v>
      </c>
      <c r="F23" s="38">
        <v>23.48</v>
      </c>
      <c r="G23" s="38">
        <v>23.48</v>
      </c>
      <c r="H23" s="39">
        <v>23.48</v>
      </c>
      <c r="I23" s="72">
        <f t="shared" si="0"/>
        <v>0.00023999999999999998</v>
      </c>
      <c r="J23" s="73">
        <f t="shared" si="1"/>
        <v>5.759999999999999E-08</v>
      </c>
      <c r="K23" s="48" t="s">
        <v>201</v>
      </c>
      <c r="L23" s="43" t="s">
        <v>202</v>
      </c>
      <c r="M23" s="49" t="s">
        <v>268</v>
      </c>
      <c r="N23" s="56" t="s">
        <v>142</v>
      </c>
      <c r="O23" s="44" t="s">
        <v>141</v>
      </c>
      <c r="P23" s="44" t="s">
        <v>96</v>
      </c>
      <c r="Q23" s="57" t="s">
        <v>75</v>
      </c>
      <c r="R23" s="3" t="s">
        <v>131</v>
      </c>
    </row>
    <row r="24" spans="1:18" ht="12.75">
      <c r="A24" s="3" t="s">
        <v>264</v>
      </c>
      <c r="B24" s="37">
        <v>0</v>
      </c>
      <c r="C24" s="38">
        <v>0</v>
      </c>
      <c r="D24" s="38">
        <v>0.386</v>
      </c>
      <c r="E24" s="38">
        <v>0.386</v>
      </c>
      <c r="F24" s="38">
        <v>0.386</v>
      </c>
      <c r="G24" s="38">
        <v>0.386</v>
      </c>
      <c r="H24" s="39">
        <v>0.386</v>
      </c>
      <c r="I24" s="72">
        <f t="shared" si="0"/>
        <v>0.000193</v>
      </c>
      <c r="J24" s="73">
        <f t="shared" si="1"/>
        <v>3.7249E-08</v>
      </c>
      <c r="K24" s="48" t="s">
        <v>207</v>
      </c>
      <c r="L24" s="43"/>
      <c r="M24" s="49" t="s">
        <v>208</v>
      </c>
      <c r="N24" s="56" t="s">
        <v>425</v>
      </c>
      <c r="O24" s="44" t="s">
        <v>440</v>
      </c>
      <c r="P24" s="44" t="s">
        <v>402</v>
      </c>
      <c r="Q24" s="57" t="s">
        <v>77</v>
      </c>
      <c r="R24" s="3" t="s">
        <v>347</v>
      </c>
    </row>
    <row r="25" spans="1:18" ht="12.75">
      <c r="A25" s="3" t="s">
        <v>155</v>
      </c>
      <c r="B25" s="37">
        <v>0</v>
      </c>
      <c r="C25" s="38">
        <v>0.25</v>
      </c>
      <c r="D25" s="38">
        <v>0.25</v>
      </c>
      <c r="E25" s="38">
        <v>0.25</v>
      </c>
      <c r="F25" s="38">
        <v>0.25</v>
      </c>
      <c r="G25" s="38">
        <v>25</v>
      </c>
      <c r="H25" s="39">
        <v>25</v>
      </c>
      <c r="I25" s="72">
        <f t="shared" si="0"/>
        <v>0.000125</v>
      </c>
      <c r="J25" s="73">
        <f t="shared" si="1"/>
        <v>1.5625E-08</v>
      </c>
      <c r="K25" s="48"/>
      <c r="L25" s="43" t="s">
        <v>36</v>
      </c>
      <c r="M25" s="49" t="s">
        <v>66</v>
      </c>
      <c r="N25" s="56" t="s">
        <v>142</v>
      </c>
      <c r="O25" s="44" t="s">
        <v>141</v>
      </c>
      <c r="P25" s="44" t="s">
        <v>83</v>
      </c>
      <c r="Q25" s="57" t="s">
        <v>75</v>
      </c>
      <c r="R25" t="s">
        <v>441</v>
      </c>
    </row>
    <row r="26" spans="1:18" ht="12.75">
      <c r="A26" s="3" t="s">
        <v>155</v>
      </c>
      <c r="B26" s="37">
        <v>0</v>
      </c>
      <c r="C26" s="38">
        <v>0.25</v>
      </c>
      <c r="D26" s="38">
        <v>0.25</v>
      </c>
      <c r="E26" s="38">
        <v>0.25</v>
      </c>
      <c r="F26" s="38">
        <v>0.25</v>
      </c>
      <c r="G26" s="38">
        <v>25.25</v>
      </c>
      <c r="H26" s="39">
        <v>25.25</v>
      </c>
      <c r="I26" s="72">
        <f t="shared" si="0"/>
        <v>0.000125</v>
      </c>
      <c r="J26" s="73">
        <f t="shared" si="1"/>
        <v>1.5625E-08</v>
      </c>
      <c r="K26" s="48" t="s">
        <v>147</v>
      </c>
      <c r="L26" s="43" t="s">
        <v>148</v>
      </c>
      <c r="M26" s="49" t="s">
        <v>130</v>
      </c>
      <c r="N26" s="56" t="s">
        <v>142</v>
      </c>
      <c r="O26" s="44" t="s">
        <v>141</v>
      </c>
      <c r="P26" s="44" t="s">
        <v>83</v>
      </c>
      <c r="Q26" s="57" t="s">
        <v>75</v>
      </c>
      <c r="R26" s="3" t="s">
        <v>331</v>
      </c>
    </row>
    <row r="27" spans="1:18" ht="12.75" customHeight="1">
      <c r="A27" s="3" t="s">
        <v>232</v>
      </c>
      <c r="B27" s="37">
        <v>0</v>
      </c>
      <c r="C27" s="38">
        <v>0.01</v>
      </c>
      <c r="D27" s="38">
        <v>0.25</v>
      </c>
      <c r="E27" s="38">
        <v>0.25</v>
      </c>
      <c r="F27" s="38">
        <v>0.25</v>
      </c>
      <c r="G27" s="38">
        <v>0.25</v>
      </c>
      <c r="H27" s="39">
        <v>0.25</v>
      </c>
      <c r="I27" s="72">
        <f t="shared" si="0"/>
        <v>0.000125</v>
      </c>
      <c r="J27" s="73">
        <f t="shared" si="1"/>
        <v>1.5625E-08</v>
      </c>
      <c r="K27" s="48" t="s">
        <v>381</v>
      </c>
      <c r="L27" s="43" t="s">
        <v>382</v>
      </c>
      <c r="M27" s="49" t="s">
        <v>130</v>
      </c>
      <c r="N27" s="56" t="s">
        <v>142</v>
      </c>
      <c r="O27" s="44" t="s">
        <v>107</v>
      </c>
      <c r="P27" s="44" t="s">
        <v>114</v>
      </c>
      <c r="Q27" s="57" t="s">
        <v>75</v>
      </c>
      <c r="R27" s="3" t="s">
        <v>355</v>
      </c>
    </row>
    <row r="28" spans="1:18" ht="12.75">
      <c r="A28" s="4" t="s">
        <v>488</v>
      </c>
      <c r="B28" s="37">
        <v>0</v>
      </c>
      <c r="C28" s="38">
        <v>0.229</v>
      </c>
      <c r="D28" s="38">
        <v>0.23</v>
      </c>
      <c r="E28" s="38">
        <v>0.23</v>
      </c>
      <c r="F28" s="38">
        <v>0.23</v>
      </c>
      <c r="G28" s="38">
        <v>0.23</v>
      </c>
      <c r="H28" s="39">
        <v>0.23</v>
      </c>
      <c r="I28" s="72">
        <f t="shared" si="0"/>
        <v>0.000115</v>
      </c>
      <c r="J28" s="73">
        <f t="shared" si="1"/>
        <v>1.3225000000000001E-08</v>
      </c>
      <c r="K28" s="48" t="s">
        <v>493</v>
      </c>
      <c r="L28" s="43" t="s">
        <v>204</v>
      </c>
      <c r="M28" s="49" t="s">
        <v>130</v>
      </c>
      <c r="N28" s="56" t="s">
        <v>31</v>
      </c>
      <c r="O28" s="44" t="s">
        <v>5</v>
      </c>
      <c r="P28" s="44" t="s">
        <v>289</v>
      </c>
      <c r="Q28" s="57" t="s">
        <v>6</v>
      </c>
      <c r="R28" s="3" t="s">
        <v>90</v>
      </c>
    </row>
    <row r="29" spans="1:18" ht="12.75">
      <c r="A29" s="4" t="s">
        <v>532</v>
      </c>
      <c r="B29" s="37">
        <v>0.2</v>
      </c>
      <c r="C29" s="38">
        <v>0.2</v>
      </c>
      <c r="D29" s="38">
        <v>0.2</v>
      </c>
      <c r="E29" s="38">
        <v>0.2</v>
      </c>
      <c r="F29" s="38">
        <v>0.2</v>
      </c>
      <c r="G29" s="38">
        <v>0.2</v>
      </c>
      <c r="H29" s="39">
        <v>0.2</v>
      </c>
      <c r="I29" s="72">
        <f t="shared" si="0"/>
        <v>0.0001</v>
      </c>
      <c r="J29" s="73">
        <f t="shared" si="1"/>
        <v>1E-08</v>
      </c>
      <c r="K29" s="48" t="s">
        <v>110</v>
      </c>
      <c r="L29" s="43" t="s">
        <v>111</v>
      </c>
      <c r="M29" s="49" t="s">
        <v>130</v>
      </c>
      <c r="N29" s="56" t="s">
        <v>142</v>
      </c>
      <c r="O29" s="44" t="s">
        <v>439</v>
      </c>
      <c r="P29" s="44" t="s">
        <v>535</v>
      </c>
      <c r="Q29" s="57" t="s">
        <v>75</v>
      </c>
      <c r="R29" s="3" t="s">
        <v>257</v>
      </c>
    </row>
    <row r="30" spans="1:18" ht="12.75">
      <c r="A30" s="4" t="s">
        <v>533</v>
      </c>
      <c r="B30" s="65">
        <v>0.2</v>
      </c>
      <c r="C30" s="66">
        <v>0.2</v>
      </c>
      <c r="D30" s="66">
        <v>0.2</v>
      </c>
      <c r="E30" s="66">
        <v>0.2</v>
      </c>
      <c r="F30" s="66">
        <v>20</v>
      </c>
      <c r="G30" s="38">
        <v>40</v>
      </c>
      <c r="H30" s="39">
        <v>40</v>
      </c>
      <c r="I30" s="72">
        <f t="shared" si="0"/>
        <v>0.0001</v>
      </c>
      <c r="J30" s="73">
        <f t="shared" si="1"/>
        <v>1E-08</v>
      </c>
      <c r="K30" s="48" t="s">
        <v>534</v>
      </c>
      <c r="L30" s="43" t="s">
        <v>501</v>
      </c>
      <c r="M30" s="67" t="s">
        <v>130</v>
      </c>
      <c r="N30" s="70" t="s">
        <v>142</v>
      </c>
      <c r="O30" s="68" t="s">
        <v>439</v>
      </c>
      <c r="P30" s="44" t="s">
        <v>535</v>
      </c>
      <c r="Q30" s="69" t="s">
        <v>75</v>
      </c>
      <c r="R30" s="3"/>
    </row>
    <row r="31" spans="1:18" ht="12.75">
      <c r="A31" s="3" t="s">
        <v>229</v>
      </c>
      <c r="B31" s="37">
        <v>0.15</v>
      </c>
      <c r="C31" s="38">
        <v>0.15</v>
      </c>
      <c r="D31" s="38">
        <v>0.15</v>
      </c>
      <c r="E31" s="38">
        <v>0.15</v>
      </c>
      <c r="F31" s="38">
        <v>8.15</v>
      </c>
      <c r="G31" s="38">
        <v>8.15</v>
      </c>
      <c r="H31" s="39">
        <v>259</v>
      </c>
      <c r="I31" s="72">
        <f t="shared" si="0"/>
        <v>7.5E-05</v>
      </c>
      <c r="J31" s="73">
        <f t="shared" si="1"/>
        <v>5.624999999999999E-09</v>
      </c>
      <c r="K31" s="48" t="s">
        <v>227</v>
      </c>
      <c r="L31" s="43" t="s">
        <v>219</v>
      </c>
      <c r="M31" s="49" t="s">
        <v>130</v>
      </c>
      <c r="N31" s="56" t="s">
        <v>438</v>
      </c>
      <c r="O31" s="44" t="s">
        <v>429</v>
      </c>
      <c r="P31" s="44"/>
      <c r="Q31" s="57" t="s">
        <v>76</v>
      </c>
      <c r="R31" s="3" t="s">
        <v>137</v>
      </c>
    </row>
    <row r="32" spans="1:18" ht="12.75">
      <c r="A32" s="4" t="s">
        <v>478</v>
      </c>
      <c r="B32" s="37">
        <v>0.1</v>
      </c>
      <c r="C32" s="38">
        <v>0.1</v>
      </c>
      <c r="D32" s="38">
        <v>0.15</v>
      </c>
      <c r="E32" s="38">
        <v>100.1</v>
      </c>
      <c r="F32" s="38">
        <v>100.1</v>
      </c>
      <c r="G32" s="38">
        <v>100.1</v>
      </c>
      <c r="H32" s="39">
        <v>100.1</v>
      </c>
      <c r="I32" s="72">
        <f t="shared" si="0"/>
        <v>7.5E-05</v>
      </c>
      <c r="J32" s="73">
        <f t="shared" si="1"/>
        <v>5.624999999999999E-09</v>
      </c>
      <c r="K32" s="48" t="s">
        <v>371</v>
      </c>
      <c r="L32" s="43" t="s">
        <v>219</v>
      </c>
      <c r="M32" s="49" t="s">
        <v>130</v>
      </c>
      <c r="N32" s="56" t="s">
        <v>198</v>
      </c>
      <c r="O32" s="44" t="s">
        <v>437</v>
      </c>
      <c r="P32" s="44" t="s">
        <v>402</v>
      </c>
      <c r="Q32" s="57" t="s">
        <v>76</v>
      </c>
      <c r="R32" s="3" t="s">
        <v>60</v>
      </c>
    </row>
    <row r="33" spans="1:18" ht="12.75">
      <c r="A33" s="3" t="s">
        <v>48</v>
      </c>
      <c r="B33" s="37">
        <v>0.12</v>
      </c>
      <c r="C33" s="38">
        <v>0.12</v>
      </c>
      <c r="D33" s="38">
        <v>0.12</v>
      </c>
      <c r="E33" s="38">
        <v>0.12</v>
      </c>
      <c r="F33" s="38">
        <v>140.12</v>
      </c>
      <c r="G33" s="38">
        <v>210.12</v>
      </c>
      <c r="H33" s="39">
        <v>210.12</v>
      </c>
      <c r="I33" s="72">
        <f t="shared" si="0"/>
        <v>5.9999999999999995E-05</v>
      </c>
      <c r="J33" s="73">
        <f t="shared" si="1"/>
        <v>3.5999999999999996E-09</v>
      </c>
      <c r="K33" s="48" t="s">
        <v>112</v>
      </c>
      <c r="L33" s="43" t="s">
        <v>221</v>
      </c>
      <c r="M33" s="49" t="s">
        <v>130</v>
      </c>
      <c r="N33" s="56" t="s">
        <v>438</v>
      </c>
      <c r="O33" s="44" t="s">
        <v>330</v>
      </c>
      <c r="P33" s="44" t="s">
        <v>98</v>
      </c>
      <c r="Q33" s="57" t="s">
        <v>76</v>
      </c>
      <c r="R33" s="8" t="s">
        <v>143</v>
      </c>
    </row>
    <row r="34" spans="1:18" ht="12.75">
      <c r="A34" s="4" t="s">
        <v>474</v>
      </c>
      <c r="B34" s="37">
        <v>0.01</v>
      </c>
      <c r="C34" s="38">
        <v>0.1</v>
      </c>
      <c r="D34" s="38">
        <v>0.1</v>
      </c>
      <c r="E34" s="38">
        <v>0.1</v>
      </c>
      <c r="F34" s="38">
        <v>0.1</v>
      </c>
      <c r="G34" s="38">
        <v>0.1</v>
      </c>
      <c r="H34" s="39">
        <v>0.1</v>
      </c>
      <c r="I34" s="72">
        <f t="shared" si="0"/>
        <v>5E-05</v>
      </c>
      <c r="J34" s="73">
        <f t="shared" si="1"/>
        <v>2.5E-09</v>
      </c>
      <c r="K34" s="48" t="s">
        <v>475</v>
      </c>
      <c r="L34" s="43" t="s">
        <v>221</v>
      </c>
      <c r="M34" s="49" t="s">
        <v>179</v>
      </c>
      <c r="N34" s="56" t="s">
        <v>142</v>
      </c>
      <c r="O34" s="44" t="s">
        <v>436</v>
      </c>
      <c r="P34" s="44" t="s">
        <v>402</v>
      </c>
      <c r="Q34" s="57" t="s">
        <v>76</v>
      </c>
      <c r="R34" s="3" t="s">
        <v>476</v>
      </c>
    </row>
    <row r="35" spans="1:18" ht="12.75">
      <c r="A35" s="3" t="s">
        <v>13</v>
      </c>
      <c r="B35" s="37">
        <v>0.01</v>
      </c>
      <c r="C35" s="38">
        <v>0.1</v>
      </c>
      <c r="D35" s="38">
        <v>0.1</v>
      </c>
      <c r="E35" s="38">
        <v>0.1</v>
      </c>
      <c r="F35" s="38">
        <v>0.1</v>
      </c>
      <c r="G35" s="38">
        <v>0.1</v>
      </c>
      <c r="H35" s="39">
        <v>0.1</v>
      </c>
      <c r="I35" s="72">
        <f t="shared" si="0"/>
        <v>5E-05</v>
      </c>
      <c r="J35" s="73">
        <f t="shared" si="1"/>
        <v>2.5E-09</v>
      </c>
      <c r="K35" s="48" t="s">
        <v>14</v>
      </c>
      <c r="L35" s="43" t="s">
        <v>63</v>
      </c>
      <c r="M35" s="49" t="s">
        <v>66</v>
      </c>
      <c r="N35" s="56" t="s">
        <v>438</v>
      </c>
      <c r="O35" s="44" t="s">
        <v>439</v>
      </c>
      <c r="P35" s="44" t="s">
        <v>79</v>
      </c>
      <c r="Q35" s="57" t="s">
        <v>76</v>
      </c>
      <c r="R35" s="3"/>
    </row>
    <row r="36" spans="1:18" ht="12.75">
      <c r="A36" s="3" t="s">
        <v>344</v>
      </c>
      <c r="B36" s="37">
        <v>0</v>
      </c>
      <c r="C36" s="38">
        <v>0.1</v>
      </c>
      <c r="D36" s="38">
        <v>0.1</v>
      </c>
      <c r="E36" s="38">
        <v>1.25</v>
      </c>
      <c r="F36" s="38">
        <v>5</v>
      </c>
      <c r="G36" s="38">
        <v>25</v>
      </c>
      <c r="H36" s="39">
        <v>25</v>
      </c>
      <c r="I36" s="72">
        <f t="shared" si="0"/>
        <v>5E-05</v>
      </c>
      <c r="J36" s="73">
        <f t="shared" si="1"/>
        <v>2.5E-09</v>
      </c>
      <c r="K36" s="48" t="s">
        <v>120</v>
      </c>
      <c r="L36" s="43" t="s">
        <v>121</v>
      </c>
      <c r="M36" s="49" t="s">
        <v>130</v>
      </c>
      <c r="N36" s="56" t="s">
        <v>122</v>
      </c>
      <c r="O36" s="44" t="s">
        <v>123</v>
      </c>
      <c r="P36" s="44" t="s">
        <v>356</v>
      </c>
      <c r="Q36" s="57" t="s">
        <v>124</v>
      </c>
      <c r="R36" s="3" t="s">
        <v>279</v>
      </c>
    </row>
    <row r="37" spans="1:18" ht="12.75">
      <c r="A37" s="4" t="s">
        <v>512</v>
      </c>
      <c r="B37" s="37">
        <v>0</v>
      </c>
      <c r="C37" s="38">
        <v>0.01</v>
      </c>
      <c r="D37" s="38">
        <v>0.08</v>
      </c>
      <c r="E37" s="38">
        <v>0.08</v>
      </c>
      <c r="F37" s="38">
        <v>0.08</v>
      </c>
      <c r="G37" s="38">
        <v>0.08</v>
      </c>
      <c r="H37" s="39">
        <v>0.08</v>
      </c>
      <c r="I37" s="72">
        <f t="shared" si="0"/>
        <v>4E-05</v>
      </c>
      <c r="J37" s="73">
        <f t="shared" si="1"/>
        <v>1.6000000000000003E-09</v>
      </c>
      <c r="K37" s="48" t="s">
        <v>516</v>
      </c>
      <c r="L37" s="43"/>
      <c r="M37" s="49" t="s">
        <v>200</v>
      </c>
      <c r="N37" s="56" t="s">
        <v>142</v>
      </c>
      <c r="O37" s="44" t="s">
        <v>141</v>
      </c>
      <c r="P37" s="44" t="s">
        <v>509</v>
      </c>
      <c r="Q37" s="57" t="s">
        <v>75</v>
      </c>
      <c r="R37" s="3" t="s">
        <v>515</v>
      </c>
    </row>
    <row r="38" spans="1:18" ht="12.75">
      <c r="A38" s="3" t="s">
        <v>156</v>
      </c>
      <c r="B38" s="37">
        <v>0</v>
      </c>
      <c r="C38" s="38">
        <v>0</v>
      </c>
      <c r="D38" s="38">
        <v>0.07</v>
      </c>
      <c r="E38" s="38">
        <v>0.07</v>
      </c>
      <c r="F38" s="38">
        <v>0.07</v>
      </c>
      <c r="G38" s="38">
        <v>0.07</v>
      </c>
      <c r="H38" s="39">
        <v>0.07</v>
      </c>
      <c r="I38" s="72">
        <f t="shared" si="0"/>
        <v>3.5000000000000004E-05</v>
      </c>
      <c r="J38" s="73">
        <f t="shared" si="1"/>
        <v>1.2250000000000002E-09</v>
      </c>
      <c r="K38" s="48" t="s">
        <v>136</v>
      </c>
      <c r="L38" s="43" t="s">
        <v>373</v>
      </c>
      <c r="M38" s="49" t="s">
        <v>130</v>
      </c>
      <c r="N38" s="56" t="s">
        <v>18</v>
      </c>
      <c r="O38" s="44" t="s">
        <v>19</v>
      </c>
      <c r="P38" s="44" t="s">
        <v>20</v>
      </c>
      <c r="Q38" s="59" t="s">
        <v>76</v>
      </c>
      <c r="R38" s="3" t="s">
        <v>135</v>
      </c>
    </row>
    <row r="39" spans="1:18" ht="12.75">
      <c r="A39" s="3" t="s">
        <v>186</v>
      </c>
      <c r="B39" s="37">
        <v>0.01</v>
      </c>
      <c r="C39" s="38">
        <v>0.02</v>
      </c>
      <c r="D39" s="38">
        <v>0.05</v>
      </c>
      <c r="E39" s="38">
        <v>10.04</v>
      </c>
      <c r="F39" s="38">
        <v>10.05</v>
      </c>
      <c r="G39" s="38">
        <v>10.05</v>
      </c>
      <c r="H39" s="39">
        <v>10.05</v>
      </c>
      <c r="I39" s="72">
        <f t="shared" si="0"/>
        <v>2.5E-05</v>
      </c>
      <c r="J39" s="73">
        <f t="shared" si="1"/>
        <v>6.25E-10</v>
      </c>
      <c r="K39" s="48" t="s">
        <v>175</v>
      </c>
      <c r="L39" s="43" t="s">
        <v>176</v>
      </c>
      <c r="M39" s="49" t="s">
        <v>130</v>
      </c>
      <c r="N39" s="56" t="s">
        <v>142</v>
      </c>
      <c r="O39" s="44" t="s">
        <v>141</v>
      </c>
      <c r="P39" s="44"/>
      <c r="Q39" s="57" t="s">
        <v>75</v>
      </c>
      <c r="R39" s="3" t="s">
        <v>308</v>
      </c>
    </row>
    <row r="40" spans="1:18" ht="12.75">
      <c r="A40" s="3" t="s">
        <v>341</v>
      </c>
      <c r="B40" s="37">
        <v>0.05</v>
      </c>
      <c r="C40" s="38">
        <v>0.05</v>
      </c>
      <c r="D40" s="38">
        <v>0.05</v>
      </c>
      <c r="E40" s="38">
        <v>55.05</v>
      </c>
      <c r="F40" s="38">
        <v>55.05</v>
      </c>
      <c r="G40" s="38">
        <v>55.05</v>
      </c>
      <c r="H40" s="39">
        <v>55.05</v>
      </c>
      <c r="I40" s="72">
        <f t="shared" si="0"/>
        <v>2.5E-05</v>
      </c>
      <c r="J40" s="73">
        <f t="shared" si="1"/>
        <v>6.25E-10</v>
      </c>
      <c r="K40" s="48" t="s">
        <v>146</v>
      </c>
      <c r="L40" s="43" t="s">
        <v>497</v>
      </c>
      <c r="M40" s="49" t="s">
        <v>130</v>
      </c>
      <c r="N40" s="56" t="s">
        <v>142</v>
      </c>
      <c r="O40" s="44" t="s">
        <v>327</v>
      </c>
      <c r="P40" s="44" t="s">
        <v>82</v>
      </c>
      <c r="Q40" s="57" t="s">
        <v>75</v>
      </c>
      <c r="R40" s="3" t="s">
        <v>171</v>
      </c>
    </row>
    <row r="41" spans="1:18" ht="12.75">
      <c r="A41" s="3" t="s">
        <v>314</v>
      </c>
      <c r="B41" s="37">
        <v>0</v>
      </c>
      <c r="C41" s="38">
        <v>0.05</v>
      </c>
      <c r="D41" s="38">
        <v>0.05</v>
      </c>
      <c r="E41" s="38">
        <v>0.05</v>
      </c>
      <c r="F41" s="38">
        <v>8</v>
      </c>
      <c r="G41" s="38">
        <v>8</v>
      </c>
      <c r="H41" s="39">
        <v>8</v>
      </c>
      <c r="I41" s="72">
        <f t="shared" si="0"/>
        <v>2.5E-05</v>
      </c>
      <c r="J41" s="73">
        <f t="shared" si="1"/>
        <v>6.25E-10</v>
      </c>
      <c r="K41" s="48" t="s">
        <v>377</v>
      </c>
      <c r="L41" s="43"/>
      <c r="M41" s="49" t="s">
        <v>378</v>
      </c>
      <c r="N41" s="56" t="s">
        <v>142</v>
      </c>
      <c r="O41" s="44" t="s">
        <v>426</v>
      </c>
      <c r="P41" s="44" t="s">
        <v>40</v>
      </c>
      <c r="Q41" s="57" t="s">
        <v>75</v>
      </c>
      <c r="R41" s="3" t="s">
        <v>399</v>
      </c>
    </row>
    <row r="42" spans="1:18" ht="12.75">
      <c r="A42" s="3" t="s">
        <v>290</v>
      </c>
      <c r="B42" s="37">
        <v>0</v>
      </c>
      <c r="C42" s="38">
        <v>0</v>
      </c>
      <c r="D42" s="38">
        <v>0.03</v>
      </c>
      <c r="E42" s="38">
        <v>0.03</v>
      </c>
      <c r="F42" s="38">
        <v>0.03</v>
      </c>
      <c r="G42" s="38">
        <v>0.03</v>
      </c>
      <c r="H42" s="39">
        <v>0.03</v>
      </c>
      <c r="I42" s="72">
        <f t="shared" si="0"/>
        <v>1.4999999999999999E-05</v>
      </c>
      <c r="J42" s="73">
        <f t="shared" si="1"/>
        <v>2.2499999999999997E-10</v>
      </c>
      <c r="K42" s="48"/>
      <c r="L42" s="43" t="s">
        <v>265</v>
      </c>
      <c r="M42" s="49" t="s">
        <v>130</v>
      </c>
      <c r="N42" s="56" t="s">
        <v>198</v>
      </c>
      <c r="O42" s="44" t="s">
        <v>313</v>
      </c>
      <c r="P42" s="44" t="s">
        <v>402</v>
      </c>
      <c r="Q42" s="57" t="s">
        <v>76</v>
      </c>
      <c r="R42" s="6" t="s">
        <v>291</v>
      </c>
    </row>
    <row r="43" spans="1:18" ht="12.75">
      <c r="A43" s="3" t="s">
        <v>450</v>
      </c>
      <c r="B43" s="37">
        <v>0</v>
      </c>
      <c r="C43" s="38">
        <v>0</v>
      </c>
      <c r="D43" s="38">
        <v>0.03</v>
      </c>
      <c r="E43" s="38">
        <v>0.03</v>
      </c>
      <c r="F43" s="38">
        <v>0.03</v>
      </c>
      <c r="G43" s="38">
        <v>0.03</v>
      </c>
      <c r="H43" s="39">
        <v>0.03</v>
      </c>
      <c r="I43" s="72">
        <f t="shared" si="0"/>
        <v>1.4999999999999999E-05</v>
      </c>
      <c r="J43" s="73">
        <f t="shared" si="1"/>
        <v>2.2499999999999997E-10</v>
      </c>
      <c r="K43" s="48" t="s">
        <v>451</v>
      </c>
      <c r="L43" s="43" t="s">
        <v>452</v>
      </c>
      <c r="M43" s="49" t="s">
        <v>66</v>
      </c>
      <c r="N43" s="56" t="s">
        <v>215</v>
      </c>
      <c r="O43" s="44"/>
      <c r="P43" s="44"/>
      <c r="Q43" s="57"/>
      <c r="R43" s="3" t="s">
        <v>449</v>
      </c>
    </row>
    <row r="44" spans="1:18" ht="12.75">
      <c r="A44" s="4" t="s">
        <v>499</v>
      </c>
      <c r="B44" s="37">
        <v>0</v>
      </c>
      <c r="C44" s="38">
        <v>0</v>
      </c>
      <c r="D44" s="38">
        <v>0.02</v>
      </c>
      <c r="E44" s="38">
        <v>0.02</v>
      </c>
      <c r="F44" s="38">
        <v>0.02</v>
      </c>
      <c r="G44" s="38">
        <v>0.02</v>
      </c>
      <c r="H44" s="39">
        <v>0.02</v>
      </c>
      <c r="I44" s="72">
        <f t="shared" si="0"/>
        <v>1E-05</v>
      </c>
      <c r="J44" s="73">
        <f t="shared" si="1"/>
        <v>1.0000000000000002E-10</v>
      </c>
      <c r="K44" s="48" t="s">
        <v>495</v>
      </c>
      <c r="L44" s="43" t="s">
        <v>496</v>
      </c>
      <c r="M44" s="49" t="s">
        <v>118</v>
      </c>
      <c r="N44" s="56" t="s">
        <v>425</v>
      </c>
      <c r="O44" s="44" t="s">
        <v>440</v>
      </c>
      <c r="P44" s="44" t="s">
        <v>402</v>
      </c>
      <c r="Q44" s="57" t="s">
        <v>77</v>
      </c>
      <c r="R44" s="3" t="s">
        <v>498</v>
      </c>
    </row>
    <row r="45" spans="1:18" ht="12.75">
      <c r="A45" s="3" t="s">
        <v>346</v>
      </c>
      <c r="B45" s="37">
        <v>0.01</v>
      </c>
      <c r="C45" s="38">
        <v>0.02</v>
      </c>
      <c r="D45" s="38">
        <v>0.02</v>
      </c>
      <c r="E45" s="38">
        <v>0.02</v>
      </c>
      <c r="F45" s="38">
        <v>0.02</v>
      </c>
      <c r="G45" s="38">
        <v>0.02</v>
      </c>
      <c r="H45" s="39">
        <v>0.02</v>
      </c>
      <c r="I45" s="72">
        <f t="shared" si="0"/>
        <v>1E-05</v>
      </c>
      <c r="J45" s="73">
        <f t="shared" si="1"/>
        <v>1.0000000000000002E-10</v>
      </c>
      <c r="K45" s="48" t="s">
        <v>211</v>
      </c>
      <c r="L45" s="43" t="s">
        <v>267</v>
      </c>
      <c r="M45" s="49" t="s">
        <v>268</v>
      </c>
      <c r="N45" s="56" t="s">
        <v>142</v>
      </c>
      <c r="O45" s="44" t="s">
        <v>141</v>
      </c>
      <c r="P45" s="44" t="s">
        <v>239</v>
      </c>
      <c r="Q45" s="57" t="s">
        <v>75</v>
      </c>
      <c r="R45" s="3" t="s">
        <v>317</v>
      </c>
    </row>
    <row r="46" spans="1:18" ht="12.75">
      <c r="A46" s="3" t="s">
        <v>233</v>
      </c>
      <c r="B46" s="37">
        <v>0.02</v>
      </c>
      <c r="C46" s="38">
        <v>0.02</v>
      </c>
      <c r="D46" s="38">
        <v>0.02</v>
      </c>
      <c r="E46" s="38">
        <v>25.02</v>
      </c>
      <c r="F46" s="38">
        <v>25.02</v>
      </c>
      <c r="G46" s="38">
        <v>25.02</v>
      </c>
      <c r="H46" s="39">
        <v>25.02</v>
      </c>
      <c r="I46" s="72">
        <f t="shared" si="0"/>
        <v>1E-05</v>
      </c>
      <c r="J46" s="73">
        <f t="shared" si="1"/>
        <v>1.0000000000000002E-10</v>
      </c>
      <c r="K46" s="48" t="s">
        <v>113</v>
      </c>
      <c r="L46" s="43" t="s">
        <v>275</v>
      </c>
      <c r="M46" s="49" t="s">
        <v>130</v>
      </c>
      <c r="N46" s="56" t="s">
        <v>142</v>
      </c>
      <c r="O46" s="44" t="s">
        <v>141</v>
      </c>
      <c r="P46" s="44" t="s">
        <v>435</v>
      </c>
      <c r="Q46" s="57" t="s">
        <v>75</v>
      </c>
      <c r="R46" s="8" t="s">
        <v>434</v>
      </c>
    </row>
    <row r="47" spans="1:18" ht="12.75">
      <c r="A47" s="3" t="s">
        <v>159</v>
      </c>
      <c r="B47" s="37">
        <v>0.02</v>
      </c>
      <c r="C47" s="38">
        <v>0.02</v>
      </c>
      <c r="D47" s="38">
        <v>0.02</v>
      </c>
      <c r="E47" s="38">
        <v>0.35</v>
      </c>
      <c r="F47" s="38">
        <v>0.35</v>
      </c>
      <c r="G47" s="38">
        <v>0.35</v>
      </c>
      <c r="H47" s="39">
        <v>0.35</v>
      </c>
      <c r="I47" s="72">
        <f t="shared" si="0"/>
        <v>1E-05</v>
      </c>
      <c r="J47" s="73">
        <f t="shared" si="1"/>
        <v>1.0000000000000002E-10</v>
      </c>
      <c r="K47" s="48" t="s">
        <v>278</v>
      </c>
      <c r="L47" s="43" t="s">
        <v>219</v>
      </c>
      <c r="M47" s="49" t="s">
        <v>130</v>
      </c>
      <c r="N47" s="56" t="s">
        <v>438</v>
      </c>
      <c r="O47" s="44" t="s">
        <v>327</v>
      </c>
      <c r="P47" s="44"/>
      <c r="Q47" s="57" t="s">
        <v>75</v>
      </c>
      <c r="R47" s="3" t="s">
        <v>401</v>
      </c>
    </row>
    <row r="48" spans="1:18" ht="12.75">
      <c r="A48" s="3" t="s">
        <v>390</v>
      </c>
      <c r="B48" s="37">
        <v>0.01</v>
      </c>
      <c r="C48" s="38">
        <v>0.02</v>
      </c>
      <c r="D48" s="38">
        <v>0.02</v>
      </c>
      <c r="E48" s="38">
        <v>0.02</v>
      </c>
      <c r="F48" s="38">
        <v>0.02</v>
      </c>
      <c r="G48" s="38">
        <v>1.02</v>
      </c>
      <c r="H48" s="39">
        <v>1.02</v>
      </c>
      <c r="I48" s="72">
        <f t="shared" si="0"/>
        <v>1E-05</v>
      </c>
      <c r="J48" s="73">
        <f t="shared" si="1"/>
        <v>1.0000000000000002E-10</v>
      </c>
      <c r="K48" s="48" t="s">
        <v>361</v>
      </c>
      <c r="L48" s="43" t="s">
        <v>280</v>
      </c>
      <c r="M48" s="49" t="s">
        <v>130</v>
      </c>
      <c r="N48" s="56" t="s">
        <v>438</v>
      </c>
      <c r="O48" s="44" t="s">
        <v>437</v>
      </c>
      <c r="P48" s="44" t="s">
        <v>402</v>
      </c>
      <c r="Q48" s="57" t="s">
        <v>76</v>
      </c>
      <c r="R48" s="3" t="s">
        <v>349</v>
      </c>
    </row>
    <row r="49" spans="1:18" ht="12.75">
      <c r="A49" s="3" t="s">
        <v>235</v>
      </c>
      <c r="B49" s="37">
        <v>0</v>
      </c>
      <c r="C49" s="38">
        <v>0</v>
      </c>
      <c r="D49" s="38">
        <v>0.02</v>
      </c>
      <c r="E49" s="38">
        <v>0.02</v>
      </c>
      <c r="F49" s="38">
        <v>0.02</v>
      </c>
      <c r="G49" s="38">
        <v>0.02</v>
      </c>
      <c r="H49" s="39">
        <v>0.02</v>
      </c>
      <c r="I49" s="72">
        <f t="shared" si="0"/>
        <v>1E-05</v>
      </c>
      <c r="J49" s="73">
        <f t="shared" si="1"/>
        <v>1.0000000000000002E-10</v>
      </c>
      <c r="K49" s="48" t="s">
        <v>236</v>
      </c>
      <c r="L49" s="43" t="s">
        <v>237</v>
      </c>
      <c r="M49" s="49" t="s">
        <v>268</v>
      </c>
      <c r="N49" s="56" t="s">
        <v>142</v>
      </c>
      <c r="O49" s="44" t="s">
        <v>141</v>
      </c>
      <c r="P49" s="44" t="s">
        <v>239</v>
      </c>
      <c r="Q49" s="57" t="s">
        <v>75</v>
      </c>
      <c r="R49" s="3" t="s">
        <v>365</v>
      </c>
    </row>
    <row r="50" spans="1:18" ht="12.75">
      <c r="A50" s="3" t="s">
        <v>154</v>
      </c>
      <c r="B50" s="37">
        <v>0</v>
      </c>
      <c r="C50" s="38">
        <v>0.01</v>
      </c>
      <c r="D50" s="38">
        <v>0.01</v>
      </c>
      <c r="E50" s="38">
        <v>0.01</v>
      </c>
      <c r="F50" s="38">
        <v>15</v>
      </c>
      <c r="G50" s="38">
        <v>15</v>
      </c>
      <c r="H50" s="39">
        <v>15</v>
      </c>
      <c r="I50" s="72">
        <f t="shared" si="0"/>
        <v>5E-06</v>
      </c>
      <c r="J50" s="73">
        <f t="shared" si="1"/>
        <v>2.5000000000000004E-11</v>
      </c>
      <c r="K50" s="48" t="s">
        <v>172</v>
      </c>
      <c r="L50" s="43" t="s">
        <v>129</v>
      </c>
      <c r="M50" s="49" t="s">
        <v>130</v>
      </c>
      <c r="N50" s="56" t="s">
        <v>142</v>
      </c>
      <c r="O50" s="44" t="s">
        <v>141</v>
      </c>
      <c r="P50" s="44" t="s">
        <v>252</v>
      </c>
      <c r="Q50" s="57" t="s">
        <v>75</v>
      </c>
      <c r="R50" s="3" t="s">
        <v>242</v>
      </c>
    </row>
    <row r="51" spans="1:18" ht="12.75">
      <c r="A51" s="4" t="s">
        <v>465</v>
      </c>
      <c r="B51" s="37">
        <v>0.01</v>
      </c>
      <c r="C51" s="38">
        <v>0.01</v>
      </c>
      <c r="D51" s="38">
        <v>0.01</v>
      </c>
      <c r="E51" s="38">
        <v>0.01</v>
      </c>
      <c r="F51" s="38">
        <v>0.01</v>
      </c>
      <c r="G51" s="38">
        <v>0.01</v>
      </c>
      <c r="H51" s="39">
        <v>0.01</v>
      </c>
      <c r="I51" s="72">
        <f t="shared" si="0"/>
        <v>5E-06</v>
      </c>
      <c r="J51" s="73">
        <f t="shared" si="1"/>
        <v>2.5000000000000004E-11</v>
      </c>
      <c r="K51" s="48" t="s">
        <v>218</v>
      </c>
      <c r="L51" s="43" t="s">
        <v>219</v>
      </c>
      <c r="M51" s="49" t="s">
        <v>130</v>
      </c>
      <c r="N51" s="56" t="s">
        <v>438</v>
      </c>
      <c r="O51" s="44" t="s">
        <v>439</v>
      </c>
      <c r="P51" s="44" t="s">
        <v>79</v>
      </c>
      <c r="Q51" s="57" t="s">
        <v>76</v>
      </c>
      <c r="R51" s="3" t="s">
        <v>132</v>
      </c>
    </row>
    <row r="52" spans="1:18" ht="12.75">
      <c r="A52" s="4" t="s">
        <v>494</v>
      </c>
      <c r="B52" s="37">
        <v>0.01</v>
      </c>
      <c r="C52" s="38">
        <v>0.01</v>
      </c>
      <c r="D52" s="38">
        <v>0.01</v>
      </c>
      <c r="E52" s="38">
        <v>0.5</v>
      </c>
      <c r="F52" s="38">
        <v>0.5</v>
      </c>
      <c r="G52" s="38">
        <v>0.5</v>
      </c>
      <c r="H52" s="39">
        <v>0.5</v>
      </c>
      <c r="I52" s="38"/>
      <c r="J52" s="38"/>
      <c r="K52" s="48" t="s">
        <v>220</v>
      </c>
      <c r="L52" s="43" t="s">
        <v>221</v>
      </c>
      <c r="M52" s="49" t="s">
        <v>130</v>
      </c>
      <c r="N52" s="56" t="s">
        <v>425</v>
      </c>
      <c r="O52" s="44" t="s">
        <v>440</v>
      </c>
      <c r="P52" s="44" t="s">
        <v>402</v>
      </c>
      <c r="Q52" s="57" t="s">
        <v>77</v>
      </c>
      <c r="R52" s="3" t="s">
        <v>244</v>
      </c>
    </row>
    <row r="53" spans="1:18" ht="12.75">
      <c r="A53" s="4" t="s">
        <v>24</v>
      </c>
      <c r="B53" s="37">
        <v>0</v>
      </c>
      <c r="C53" s="38">
        <v>0</v>
      </c>
      <c r="D53" s="38">
        <v>0.01</v>
      </c>
      <c r="E53" s="38">
        <v>0.01</v>
      </c>
      <c r="F53" s="38">
        <v>0.01</v>
      </c>
      <c r="G53" s="38">
        <v>0.01</v>
      </c>
      <c r="H53" s="39">
        <v>0.01</v>
      </c>
      <c r="I53" s="38"/>
      <c r="J53" s="38"/>
      <c r="K53" s="48" t="s">
        <v>418</v>
      </c>
      <c r="L53" s="43"/>
      <c r="M53" s="49" t="s">
        <v>446</v>
      </c>
      <c r="N53" s="56" t="s">
        <v>447</v>
      </c>
      <c r="O53" s="44" t="s">
        <v>448</v>
      </c>
      <c r="P53" s="44"/>
      <c r="Q53" s="57"/>
      <c r="R53" s="3" t="s">
        <v>504</v>
      </c>
    </row>
    <row r="54" spans="1:18" ht="12.75">
      <c r="A54" s="4" t="s">
        <v>430</v>
      </c>
      <c r="B54" s="37">
        <v>0</v>
      </c>
      <c r="C54" s="38">
        <v>0</v>
      </c>
      <c r="D54" s="38">
        <v>0.01</v>
      </c>
      <c r="E54" s="38">
        <v>0.01</v>
      </c>
      <c r="F54" s="38">
        <v>0.01</v>
      </c>
      <c r="G54" s="38">
        <v>0.01</v>
      </c>
      <c r="H54" s="39">
        <v>0.01</v>
      </c>
      <c r="I54" s="38"/>
      <c r="J54" s="38"/>
      <c r="K54" s="48" t="s">
        <v>35</v>
      </c>
      <c r="L54" s="43" t="s">
        <v>36</v>
      </c>
      <c r="M54" s="49" t="s">
        <v>66</v>
      </c>
      <c r="N54" s="56" t="s">
        <v>249</v>
      </c>
      <c r="O54" s="44" t="s">
        <v>180</v>
      </c>
      <c r="P54" s="58" t="s">
        <v>181</v>
      </c>
      <c r="Q54" s="57" t="s">
        <v>6</v>
      </c>
      <c r="R54" s="3" t="s">
        <v>505</v>
      </c>
    </row>
    <row r="55" spans="1:18" ht="12.75">
      <c r="A55" s="3" t="s">
        <v>443</v>
      </c>
      <c r="B55" s="37">
        <v>0</v>
      </c>
      <c r="C55" s="38">
        <v>0</v>
      </c>
      <c r="D55" s="38">
        <v>0.01</v>
      </c>
      <c r="E55" s="38">
        <v>0.01</v>
      </c>
      <c r="F55" s="38">
        <v>0.01</v>
      </c>
      <c r="G55" s="38">
        <v>0.01</v>
      </c>
      <c r="H55" s="39">
        <v>0.01</v>
      </c>
      <c r="I55" s="38"/>
      <c r="J55" s="38"/>
      <c r="K55" s="48" t="s">
        <v>444</v>
      </c>
      <c r="L55" s="43" t="s">
        <v>221</v>
      </c>
      <c r="M55" s="49" t="s">
        <v>130</v>
      </c>
      <c r="N55" s="56" t="s">
        <v>142</v>
      </c>
      <c r="O55" s="44" t="s">
        <v>141</v>
      </c>
      <c r="P55" s="58"/>
      <c r="Q55" s="57" t="s">
        <v>75</v>
      </c>
      <c r="R55" s="3" t="s">
        <v>254</v>
      </c>
    </row>
    <row r="56" spans="1:18" ht="12.75">
      <c r="A56" s="3" t="s">
        <v>144</v>
      </c>
      <c r="B56" s="37">
        <v>0.01</v>
      </c>
      <c r="C56" s="38">
        <v>0.01</v>
      </c>
      <c r="D56" s="38">
        <v>0.01</v>
      </c>
      <c r="E56" s="38">
        <v>0.01</v>
      </c>
      <c r="F56" s="38">
        <v>0.01</v>
      </c>
      <c r="G56" s="38">
        <v>0.01</v>
      </c>
      <c r="H56" s="39">
        <v>0.01</v>
      </c>
      <c r="I56" s="38"/>
      <c r="J56" s="38"/>
      <c r="K56" s="48"/>
      <c r="L56" s="43"/>
      <c r="M56" s="49" t="s">
        <v>226</v>
      </c>
      <c r="N56" s="56" t="s">
        <v>274</v>
      </c>
      <c r="O56" s="44"/>
      <c r="P56" s="44"/>
      <c r="Q56" s="57" t="s">
        <v>75</v>
      </c>
      <c r="R56" s="3" t="s">
        <v>44</v>
      </c>
    </row>
    <row r="57" spans="1:18" ht="12.75">
      <c r="A57" s="4" t="s">
        <v>502</v>
      </c>
      <c r="B57" s="37">
        <v>0.01</v>
      </c>
      <c r="C57" s="38">
        <v>0.01</v>
      </c>
      <c r="D57" s="38">
        <v>0.01</v>
      </c>
      <c r="E57" s="38">
        <v>0.01</v>
      </c>
      <c r="F57" s="38">
        <v>0.01</v>
      </c>
      <c r="G57" s="38">
        <v>0.01</v>
      </c>
      <c r="H57" s="39">
        <v>0.01</v>
      </c>
      <c r="I57" s="38"/>
      <c r="J57" s="38"/>
      <c r="K57" s="48" t="s">
        <v>145</v>
      </c>
      <c r="L57" s="43" t="s">
        <v>219</v>
      </c>
      <c r="M57" s="49" t="s">
        <v>130</v>
      </c>
      <c r="N57" s="56" t="s">
        <v>274</v>
      </c>
      <c r="O57" s="44" t="s">
        <v>326</v>
      </c>
      <c r="P57" s="44" t="s">
        <v>80</v>
      </c>
      <c r="Q57" s="57" t="s">
        <v>75</v>
      </c>
      <c r="R57" s="3" t="s">
        <v>503</v>
      </c>
    </row>
    <row r="58" spans="1:18" ht="12.75">
      <c r="A58" s="3" t="s">
        <v>263</v>
      </c>
      <c r="B58" s="37">
        <v>0.01</v>
      </c>
      <c r="C58" s="38">
        <v>0.01</v>
      </c>
      <c r="D58" s="38">
        <v>0.01</v>
      </c>
      <c r="E58" s="38">
        <v>0.01</v>
      </c>
      <c r="F58" s="38">
        <v>0.01</v>
      </c>
      <c r="G58" s="38">
        <v>0.01</v>
      </c>
      <c r="H58" s="39">
        <v>0.01</v>
      </c>
      <c r="I58" s="38"/>
      <c r="J58" s="38"/>
      <c r="K58" s="48" t="s">
        <v>146</v>
      </c>
      <c r="L58" s="43"/>
      <c r="M58" s="49"/>
      <c r="N58" s="56" t="s">
        <v>425</v>
      </c>
      <c r="O58" s="44" t="s">
        <v>440</v>
      </c>
      <c r="P58" s="44"/>
      <c r="Q58" s="57" t="s">
        <v>77</v>
      </c>
      <c r="R58" s="3" t="s">
        <v>329</v>
      </c>
    </row>
    <row r="59" spans="1:18" ht="12.75">
      <c r="A59" s="3" t="s">
        <v>445</v>
      </c>
      <c r="B59" s="37">
        <v>0</v>
      </c>
      <c r="C59" s="38">
        <v>0.01</v>
      </c>
      <c r="D59" s="38">
        <v>0.01</v>
      </c>
      <c r="E59" s="38">
        <v>6</v>
      </c>
      <c r="F59" s="38">
        <v>6</v>
      </c>
      <c r="G59" s="38">
        <v>6</v>
      </c>
      <c r="H59" s="39">
        <v>6</v>
      </c>
      <c r="I59" s="38"/>
      <c r="J59" s="38"/>
      <c r="K59" s="48" t="s">
        <v>296</v>
      </c>
      <c r="L59" s="43" t="s">
        <v>275</v>
      </c>
      <c r="M59" s="49" t="s">
        <v>130</v>
      </c>
      <c r="N59" s="56" t="s">
        <v>142</v>
      </c>
      <c r="O59" s="44" t="s">
        <v>141</v>
      </c>
      <c r="P59" s="44" t="s">
        <v>356</v>
      </c>
      <c r="Q59" s="57" t="s">
        <v>75</v>
      </c>
      <c r="R59" s="3" t="s">
        <v>212</v>
      </c>
    </row>
    <row r="60" spans="1:18" ht="12.75">
      <c r="A60" s="3" t="s">
        <v>333</v>
      </c>
      <c r="B60" s="37">
        <v>0.01</v>
      </c>
      <c r="C60" s="38">
        <v>0.01</v>
      </c>
      <c r="D60" s="38">
        <v>0.01</v>
      </c>
      <c r="E60" s="38">
        <v>10.51</v>
      </c>
      <c r="F60" s="38">
        <v>10.51</v>
      </c>
      <c r="G60" s="38">
        <v>10.51</v>
      </c>
      <c r="H60" s="39">
        <v>10.51</v>
      </c>
      <c r="I60" s="38"/>
      <c r="J60" s="38"/>
      <c r="K60" s="48"/>
      <c r="L60" s="43" t="s">
        <v>219</v>
      </c>
      <c r="M60" s="49" t="s">
        <v>130</v>
      </c>
      <c r="N60" s="56" t="s">
        <v>142</v>
      </c>
      <c r="O60" s="44" t="s">
        <v>327</v>
      </c>
      <c r="P60" s="44"/>
      <c r="Q60" s="57" t="s">
        <v>75</v>
      </c>
      <c r="R60" s="3" t="s">
        <v>334</v>
      </c>
    </row>
    <row r="61" spans="1:18" ht="12.75">
      <c r="A61" s="3" t="s">
        <v>404</v>
      </c>
      <c r="B61" s="37">
        <v>0</v>
      </c>
      <c r="C61" s="38">
        <v>0</v>
      </c>
      <c r="D61" s="38">
        <v>0.01</v>
      </c>
      <c r="E61" s="38">
        <v>0.01</v>
      </c>
      <c r="F61" s="38">
        <v>0.01</v>
      </c>
      <c r="G61" s="38">
        <v>0.01</v>
      </c>
      <c r="H61" s="39">
        <v>0.01</v>
      </c>
      <c r="I61" s="38"/>
      <c r="J61" s="38"/>
      <c r="K61" s="48" t="s">
        <v>405</v>
      </c>
      <c r="L61" s="43" t="s">
        <v>305</v>
      </c>
      <c r="M61" s="49" t="s">
        <v>268</v>
      </c>
      <c r="N61" s="56" t="s">
        <v>142</v>
      </c>
      <c r="O61" s="44" t="s">
        <v>141</v>
      </c>
      <c r="P61" s="58"/>
      <c r="Q61" s="57" t="s">
        <v>75</v>
      </c>
      <c r="R61" s="3" t="s">
        <v>406</v>
      </c>
    </row>
    <row r="62" spans="1:18" ht="12.75">
      <c r="A62" s="3" t="s">
        <v>194</v>
      </c>
      <c r="B62" s="37">
        <v>0</v>
      </c>
      <c r="C62" s="38">
        <v>0</v>
      </c>
      <c r="D62" s="38">
        <v>0.01</v>
      </c>
      <c r="E62" s="38">
        <v>0.01</v>
      </c>
      <c r="F62" s="38">
        <v>0.01</v>
      </c>
      <c r="G62" s="38">
        <v>0.01</v>
      </c>
      <c r="H62" s="39">
        <v>0.01</v>
      </c>
      <c r="I62" s="38"/>
      <c r="J62" s="38"/>
      <c r="K62" s="48" t="s">
        <v>195</v>
      </c>
      <c r="L62" s="43" t="s">
        <v>352</v>
      </c>
      <c r="M62" s="49" t="s">
        <v>130</v>
      </c>
      <c r="N62" s="56" t="s">
        <v>142</v>
      </c>
      <c r="O62" s="44" t="s">
        <v>353</v>
      </c>
      <c r="P62" s="44"/>
      <c r="Q62" s="57" t="s">
        <v>75</v>
      </c>
      <c r="R62" s="3" t="s">
        <v>240</v>
      </c>
    </row>
    <row r="63" spans="1:18" ht="12.75">
      <c r="A63" s="3" t="s">
        <v>57</v>
      </c>
      <c r="B63" s="37">
        <v>0</v>
      </c>
      <c r="C63" s="38">
        <v>0.01</v>
      </c>
      <c r="D63" s="38">
        <v>0.01</v>
      </c>
      <c r="E63" s="38">
        <v>0.01</v>
      </c>
      <c r="F63" s="38">
        <v>0.01</v>
      </c>
      <c r="G63" s="38">
        <v>0.01</v>
      </c>
      <c r="H63" s="39">
        <v>0.01</v>
      </c>
      <c r="I63" s="38"/>
      <c r="J63" s="38"/>
      <c r="K63" s="48" t="s">
        <v>54</v>
      </c>
      <c r="L63" s="43" t="s">
        <v>55</v>
      </c>
      <c r="M63" s="49" t="s">
        <v>26</v>
      </c>
      <c r="N63" s="56" t="s">
        <v>56</v>
      </c>
      <c r="O63" s="44" t="s">
        <v>448</v>
      </c>
      <c r="P63" s="44"/>
      <c r="Q63" s="57" t="s">
        <v>43</v>
      </c>
      <c r="R63" s="3"/>
    </row>
    <row r="64" spans="1:18" ht="12.75">
      <c r="A64" s="3" t="s">
        <v>338</v>
      </c>
      <c r="B64" s="37">
        <v>0</v>
      </c>
      <c r="C64" s="38">
        <v>0.01</v>
      </c>
      <c r="D64" s="38">
        <v>0.01</v>
      </c>
      <c r="E64" s="38">
        <v>0.01</v>
      </c>
      <c r="F64" s="38">
        <v>0.01</v>
      </c>
      <c r="G64" s="38">
        <v>0.01</v>
      </c>
      <c r="H64" s="39">
        <v>0.01</v>
      </c>
      <c r="I64" s="38"/>
      <c r="J64" s="38"/>
      <c r="K64" s="48" t="s">
        <v>203</v>
      </c>
      <c r="L64" s="43" t="s">
        <v>204</v>
      </c>
      <c r="M64" s="49" t="s">
        <v>130</v>
      </c>
      <c r="N64" s="56" t="s">
        <v>438</v>
      </c>
      <c r="O64" s="44" t="s">
        <v>439</v>
      </c>
      <c r="P64" s="44" t="s">
        <v>95</v>
      </c>
      <c r="Q64" s="57" t="s">
        <v>76</v>
      </c>
      <c r="R64" s="3" t="s">
        <v>185</v>
      </c>
    </row>
    <row r="65" spans="1:18" ht="12.75">
      <c r="A65" s="3" t="s">
        <v>193</v>
      </c>
      <c r="B65" s="37">
        <v>0.01</v>
      </c>
      <c r="C65" s="38">
        <v>0.01</v>
      </c>
      <c r="D65" s="38">
        <v>0.01</v>
      </c>
      <c r="E65" s="38">
        <v>0.01</v>
      </c>
      <c r="F65" s="38">
        <v>0.01</v>
      </c>
      <c r="G65" s="38">
        <v>0.01</v>
      </c>
      <c r="H65" s="39">
        <v>0.01</v>
      </c>
      <c r="I65" s="38"/>
      <c r="J65" s="38"/>
      <c r="K65" s="48" t="s">
        <v>197</v>
      </c>
      <c r="L65" s="43" t="s">
        <v>219</v>
      </c>
      <c r="M65" s="49" t="s">
        <v>66</v>
      </c>
      <c r="N65" s="56" t="s">
        <v>198</v>
      </c>
      <c r="O65" s="44" t="s">
        <v>313</v>
      </c>
      <c r="P65" s="44" t="s">
        <v>402</v>
      </c>
      <c r="Q65" s="57" t="s">
        <v>76</v>
      </c>
      <c r="R65" s="3" t="s">
        <v>217</v>
      </c>
    </row>
    <row r="66" spans="1:18" ht="12.75">
      <c r="A66" s="3" t="s">
        <v>50</v>
      </c>
      <c r="B66" s="37">
        <v>0.01</v>
      </c>
      <c r="C66" s="38">
        <v>0.01</v>
      </c>
      <c r="D66" s="38">
        <v>0.01</v>
      </c>
      <c r="E66" s="38">
        <v>0.01</v>
      </c>
      <c r="F66" s="38">
        <v>0.01</v>
      </c>
      <c r="G66" s="38">
        <v>0.01</v>
      </c>
      <c r="H66" s="39">
        <v>0.01</v>
      </c>
      <c r="I66" s="38"/>
      <c r="J66" s="38"/>
      <c r="K66" s="48"/>
      <c r="L66" s="43" t="s">
        <v>209</v>
      </c>
      <c r="M66" s="49" t="s">
        <v>210</v>
      </c>
      <c r="N66" s="56" t="s">
        <v>142</v>
      </c>
      <c r="O66" s="44" t="s">
        <v>327</v>
      </c>
      <c r="P66" s="44" t="s">
        <v>97</v>
      </c>
      <c r="Q66" s="57" t="s">
        <v>75</v>
      </c>
      <c r="R66" s="3" t="s">
        <v>243</v>
      </c>
    </row>
    <row r="67" spans="1:18" ht="12.75">
      <c r="A67" s="3" t="s">
        <v>52</v>
      </c>
      <c r="B67" s="37">
        <v>0</v>
      </c>
      <c r="C67" s="38">
        <v>0</v>
      </c>
      <c r="D67" s="38">
        <v>0.01</v>
      </c>
      <c r="E67" s="38">
        <v>0.01</v>
      </c>
      <c r="F67" s="38">
        <v>0.01</v>
      </c>
      <c r="G67" s="38">
        <v>0.01</v>
      </c>
      <c r="H67" s="39">
        <v>0.01</v>
      </c>
      <c r="I67" s="38"/>
      <c r="J67" s="38"/>
      <c r="K67" s="48"/>
      <c r="L67" s="43"/>
      <c r="M67" s="49"/>
      <c r="N67" s="56" t="s">
        <v>142</v>
      </c>
      <c r="O67" s="44" t="s">
        <v>327</v>
      </c>
      <c r="P67" s="44" t="s">
        <v>97</v>
      </c>
      <c r="Q67" s="57" t="s">
        <v>75</v>
      </c>
      <c r="R67" s="3"/>
    </row>
    <row r="68" spans="1:18" ht="12.75">
      <c r="A68" s="3" t="s">
        <v>386</v>
      </c>
      <c r="B68" s="37">
        <v>0.01</v>
      </c>
      <c r="C68" s="38">
        <v>0.01</v>
      </c>
      <c r="D68" s="38">
        <v>0.01</v>
      </c>
      <c r="E68" s="38">
        <v>0.01</v>
      </c>
      <c r="F68" s="38">
        <v>0.01</v>
      </c>
      <c r="G68" s="38">
        <v>0.01</v>
      </c>
      <c r="H68" s="39">
        <v>0.01</v>
      </c>
      <c r="I68" s="38"/>
      <c r="J68" s="38"/>
      <c r="K68" s="48"/>
      <c r="L68" s="43"/>
      <c r="M68" s="49" t="s">
        <v>130</v>
      </c>
      <c r="N68" s="56" t="s">
        <v>425</v>
      </c>
      <c r="O68" s="44" t="s">
        <v>440</v>
      </c>
      <c r="P68" s="44" t="s">
        <v>402</v>
      </c>
      <c r="Q68" s="57" t="s">
        <v>77</v>
      </c>
      <c r="R68" s="3" t="s">
        <v>387</v>
      </c>
    </row>
    <row r="69" spans="1:18" ht="12.75">
      <c r="A69" s="3" t="s">
        <v>417</v>
      </c>
      <c r="B69" s="37">
        <v>0</v>
      </c>
      <c r="C69" s="38">
        <v>0</v>
      </c>
      <c r="D69" s="38">
        <v>0.01</v>
      </c>
      <c r="E69" s="38">
        <v>0.01</v>
      </c>
      <c r="F69" s="38">
        <v>0.01</v>
      </c>
      <c r="G69" s="38">
        <v>0.01</v>
      </c>
      <c r="H69" s="39">
        <v>0.01</v>
      </c>
      <c r="I69" s="38"/>
      <c r="J69" s="38"/>
      <c r="K69" s="48"/>
      <c r="L69" s="43" t="s">
        <v>413</v>
      </c>
      <c r="M69" s="49" t="s">
        <v>66</v>
      </c>
      <c r="N69" s="56" t="s">
        <v>414</v>
      </c>
      <c r="O69" s="44"/>
      <c r="P69" s="44" t="s">
        <v>364</v>
      </c>
      <c r="Q69" s="57" t="s">
        <v>416</v>
      </c>
      <c r="R69" s="3" t="s">
        <v>415</v>
      </c>
    </row>
    <row r="70" spans="1:18" ht="12.75">
      <c r="A70" s="3" t="s">
        <v>433</v>
      </c>
      <c r="B70" s="37">
        <v>0</v>
      </c>
      <c r="C70" s="38">
        <v>0</v>
      </c>
      <c r="D70" s="38">
        <v>0.01</v>
      </c>
      <c r="E70" s="38">
        <v>0.01</v>
      </c>
      <c r="F70" s="38">
        <v>3</v>
      </c>
      <c r="G70" s="38">
        <v>3</v>
      </c>
      <c r="H70" s="39">
        <v>3</v>
      </c>
      <c r="I70" s="38"/>
      <c r="J70" s="38"/>
      <c r="K70" s="48" t="s">
        <v>16</v>
      </c>
      <c r="L70" s="43" t="s">
        <v>17</v>
      </c>
      <c r="M70" s="49" t="s">
        <v>26</v>
      </c>
      <c r="N70" s="56" t="s">
        <v>249</v>
      </c>
      <c r="O70" s="44" t="s">
        <v>180</v>
      </c>
      <c r="P70" s="44" t="s">
        <v>181</v>
      </c>
      <c r="Q70" s="57"/>
      <c r="R70" s="3" t="s">
        <v>41</v>
      </c>
    </row>
    <row r="71" spans="1:18" ht="12.75">
      <c r="A71" s="4" t="s">
        <v>513</v>
      </c>
      <c r="B71" s="37">
        <v>0</v>
      </c>
      <c r="C71" s="38">
        <v>0.01</v>
      </c>
      <c r="D71" s="38">
        <v>0.01</v>
      </c>
      <c r="E71" s="38">
        <v>0.01</v>
      </c>
      <c r="F71" s="38">
        <v>0.01</v>
      </c>
      <c r="G71" s="38">
        <v>0.01</v>
      </c>
      <c r="H71" s="39">
        <v>0.01</v>
      </c>
      <c r="I71" s="38"/>
      <c r="J71" s="38"/>
      <c r="K71" s="48" t="s">
        <v>495</v>
      </c>
      <c r="L71" s="43" t="s">
        <v>496</v>
      </c>
      <c r="M71" s="49" t="s">
        <v>118</v>
      </c>
      <c r="N71" s="56"/>
      <c r="O71" s="44"/>
      <c r="P71" s="44" t="s">
        <v>402</v>
      </c>
      <c r="Q71" s="57"/>
      <c r="R71" s="3" t="s">
        <v>514</v>
      </c>
    </row>
    <row r="72" spans="1:18" ht="12.75">
      <c r="A72" s="3" t="s">
        <v>100</v>
      </c>
      <c r="B72" s="37">
        <v>0</v>
      </c>
      <c r="C72" s="38">
        <v>0</v>
      </c>
      <c r="D72" s="38">
        <v>0.01</v>
      </c>
      <c r="E72" s="38">
        <v>0.01</v>
      </c>
      <c r="F72" s="38">
        <v>0.01</v>
      </c>
      <c r="G72" s="38">
        <v>0.01</v>
      </c>
      <c r="H72" s="39">
        <v>0.01</v>
      </c>
      <c r="I72" s="38"/>
      <c r="J72" s="38"/>
      <c r="K72" s="48" t="s">
        <v>102</v>
      </c>
      <c r="L72" s="43" t="s">
        <v>103</v>
      </c>
      <c r="M72" s="49" t="s">
        <v>268</v>
      </c>
      <c r="N72" s="56" t="s">
        <v>198</v>
      </c>
      <c r="O72" s="44" t="s">
        <v>313</v>
      </c>
      <c r="P72" s="44" t="s">
        <v>402</v>
      </c>
      <c r="Q72" s="57" t="s">
        <v>76</v>
      </c>
      <c r="R72" s="6" t="s">
        <v>101</v>
      </c>
    </row>
    <row r="73" spans="1:18" ht="12.75">
      <c r="A73" s="3" t="s">
        <v>255</v>
      </c>
      <c r="B73" s="37">
        <v>0.01</v>
      </c>
      <c r="C73" s="38">
        <v>0.01</v>
      </c>
      <c r="D73" s="38">
        <v>0.01</v>
      </c>
      <c r="E73" s="38">
        <v>0.01</v>
      </c>
      <c r="F73" s="38">
        <v>0.01</v>
      </c>
      <c r="G73" s="38">
        <v>0.01</v>
      </c>
      <c r="H73" s="39">
        <v>0.01</v>
      </c>
      <c r="I73" s="38"/>
      <c r="J73" s="38"/>
      <c r="K73" s="48" t="s">
        <v>256</v>
      </c>
      <c r="L73" s="43"/>
      <c r="M73" s="49" t="s">
        <v>304</v>
      </c>
      <c r="N73" s="56" t="s">
        <v>198</v>
      </c>
      <c r="O73" s="44" t="s">
        <v>313</v>
      </c>
      <c r="P73" s="58" t="s">
        <v>402</v>
      </c>
      <c r="Q73" s="57" t="s">
        <v>76</v>
      </c>
      <c r="R73" s="3" t="s">
        <v>299</v>
      </c>
    </row>
    <row r="74" spans="1:18" ht="12.75">
      <c r="A74" s="3" t="s">
        <v>318</v>
      </c>
      <c r="B74" s="37">
        <v>0</v>
      </c>
      <c r="C74" s="38">
        <v>0.01</v>
      </c>
      <c r="D74" s="38">
        <v>0.01</v>
      </c>
      <c r="E74" s="38">
        <v>0.01</v>
      </c>
      <c r="F74" s="38">
        <v>10.01</v>
      </c>
      <c r="G74" s="38">
        <v>20.01</v>
      </c>
      <c r="H74" s="39">
        <v>20.01</v>
      </c>
      <c r="I74" s="38"/>
      <c r="J74" s="38"/>
      <c r="K74" s="48"/>
      <c r="L74" s="43"/>
      <c r="M74" s="49" t="s">
        <v>319</v>
      </c>
      <c r="N74" s="56" t="s">
        <v>198</v>
      </c>
      <c r="O74" s="44" t="s">
        <v>320</v>
      </c>
      <c r="P74" s="44" t="s">
        <v>95</v>
      </c>
      <c r="Q74" s="57" t="s">
        <v>76</v>
      </c>
      <c r="R74" s="8" t="s">
        <v>250</v>
      </c>
    </row>
    <row r="75" spans="1:18" ht="12.75">
      <c r="A75" s="3" t="s">
        <v>285</v>
      </c>
      <c r="B75" s="37">
        <v>0</v>
      </c>
      <c r="C75" s="38">
        <v>0.01</v>
      </c>
      <c r="D75" s="38">
        <v>0.01</v>
      </c>
      <c r="E75" s="38">
        <v>0.01</v>
      </c>
      <c r="F75" s="38">
        <v>0.01</v>
      </c>
      <c r="G75" s="38">
        <v>0.01</v>
      </c>
      <c r="H75" s="39">
        <v>0.01</v>
      </c>
      <c r="I75" s="38"/>
      <c r="J75" s="38"/>
      <c r="K75" s="48" t="s">
        <v>286</v>
      </c>
      <c r="L75" s="43"/>
      <c r="M75" s="49" t="s">
        <v>287</v>
      </c>
      <c r="N75" s="56" t="s">
        <v>438</v>
      </c>
      <c r="O75" s="44" t="s">
        <v>288</v>
      </c>
      <c r="P75" s="44" t="s">
        <v>289</v>
      </c>
      <c r="Q75" s="57" t="s">
        <v>75</v>
      </c>
      <c r="R75" s="8" t="s">
        <v>284</v>
      </c>
    </row>
    <row r="76" spans="1:18" ht="12.75">
      <c r="A76" s="3" t="s">
        <v>400</v>
      </c>
      <c r="B76" s="37">
        <v>0</v>
      </c>
      <c r="C76" s="38">
        <v>0</v>
      </c>
      <c r="D76" s="38">
        <v>0.01</v>
      </c>
      <c r="E76" s="38">
        <v>0.01</v>
      </c>
      <c r="F76" s="38">
        <v>0.01</v>
      </c>
      <c r="G76" s="38">
        <v>0.01</v>
      </c>
      <c r="H76" s="39">
        <v>0.01</v>
      </c>
      <c r="I76" s="38"/>
      <c r="J76" s="38"/>
      <c r="K76" s="48"/>
      <c r="L76" s="43"/>
      <c r="M76" s="49"/>
      <c r="N76" s="56"/>
      <c r="O76" s="44"/>
      <c r="P76" s="44"/>
      <c r="Q76" s="57"/>
      <c r="R76" s="8"/>
    </row>
    <row r="77" spans="1:18" ht="12.75">
      <c r="A77" s="3" t="s">
        <v>309</v>
      </c>
      <c r="B77" s="37">
        <v>0</v>
      </c>
      <c r="C77" s="38">
        <v>0</v>
      </c>
      <c r="D77" s="38">
        <v>0.01</v>
      </c>
      <c r="E77" s="38">
        <v>0.01</v>
      </c>
      <c r="F77" s="38">
        <v>0.01</v>
      </c>
      <c r="G77" s="38">
        <v>0.01</v>
      </c>
      <c r="H77" s="39">
        <v>0.01</v>
      </c>
      <c r="I77" s="38"/>
      <c r="J77" s="38"/>
      <c r="K77" s="48" t="s">
        <v>311</v>
      </c>
      <c r="L77" s="43" t="s">
        <v>312</v>
      </c>
      <c r="M77" s="49" t="s">
        <v>130</v>
      </c>
      <c r="N77" s="56" t="s">
        <v>360</v>
      </c>
      <c r="O77" s="44" t="s">
        <v>313</v>
      </c>
      <c r="P77" s="44" t="s">
        <v>402</v>
      </c>
      <c r="Q77" s="57" t="s">
        <v>76</v>
      </c>
      <c r="R77" s="8" t="s">
        <v>310</v>
      </c>
    </row>
    <row r="78" spans="1:18" ht="12.75">
      <c r="A78" s="3" t="s">
        <v>241</v>
      </c>
      <c r="B78" s="37">
        <v>0</v>
      </c>
      <c r="C78" s="38">
        <v>0</v>
      </c>
      <c r="D78" s="38">
        <v>0.01</v>
      </c>
      <c r="E78" s="38">
        <v>0.01</v>
      </c>
      <c r="F78" s="38">
        <v>0.01</v>
      </c>
      <c r="G78" s="38">
        <v>0.01</v>
      </c>
      <c r="H78" s="39">
        <v>0.01</v>
      </c>
      <c r="I78" s="38"/>
      <c r="J78" s="38"/>
      <c r="K78" s="48" t="s">
        <v>307</v>
      </c>
      <c r="L78" s="43" t="s">
        <v>305</v>
      </c>
      <c r="M78" s="49" t="s">
        <v>268</v>
      </c>
      <c r="N78" s="56" t="s">
        <v>425</v>
      </c>
      <c r="O78" s="44" t="s">
        <v>306</v>
      </c>
      <c r="P78" s="44" t="s">
        <v>402</v>
      </c>
      <c r="Q78" s="57" t="s">
        <v>77</v>
      </c>
      <c r="R78" s="8" t="s">
        <v>231</v>
      </c>
    </row>
    <row r="79" spans="1:18" ht="12.75">
      <c r="A79" s="3" t="s">
        <v>300</v>
      </c>
      <c r="B79" s="37">
        <v>0</v>
      </c>
      <c r="C79" s="38">
        <v>0.01</v>
      </c>
      <c r="D79" s="38">
        <v>0.01</v>
      </c>
      <c r="E79" s="38">
        <v>0.01</v>
      </c>
      <c r="F79" s="38">
        <v>0.01</v>
      </c>
      <c r="G79" s="38">
        <v>0.01</v>
      </c>
      <c r="H79" s="39">
        <v>0.01</v>
      </c>
      <c r="I79" s="38"/>
      <c r="J79" s="38"/>
      <c r="K79" s="48" t="s">
        <v>301</v>
      </c>
      <c r="L79" s="43"/>
      <c r="M79" s="49" t="s">
        <v>302</v>
      </c>
      <c r="N79" s="56" t="s">
        <v>142</v>
      </c>
      <c r="O79" s="44" t="s">
        <v>141</v>
      </c>
      <c r="P79" s="58" t="s">
        <v>38</v>
      </c>
      <c r="Q79" s="57" t="s">
        <v>75</v>
      </c>
      <c r="R79" s="3" t="s">
        <v>354</v>
      </c>
    </row>
    <row r="80" spans="1:18" ht="12.75">
      <c r="A80" s="4" t="s">
        <v>521</v>
      </c>
      <c r="B80" s="37">
        <v>0</v>
      </c>
      <c r="C80" s="38">
        <v>0</v>
      </c>
      <c r="D80" s="38">
        <v>0.01</v>
      </c>
      <c r="E80" s="38">
        <v>0.01</v>
      </c>
      <c r="F80" s="38">
        <v>0.01</v>
      </c>
      <c r="G80" s="38">
        <v>0.01</v>
      </c>
      <c r="H80" s="39">
        <v>0.01</v>
      </c>
      <c r="I80" s="38"/>
      <c r="J80" s="38"/>
      <c r="K80" s="48"/>
      <c r="L80" s="43" t="s">
        <v>295</v>
      </c>
      <c r="M80" s="49" t="s">
        <v>196</v>
      </c>
      <c r="N80" s="44" t="s">
        <v>72</v>
      </c>
      <c r="O80" s="44" t="s">
        <v>327</v>
      </c>
      <c r="P80" s="58" t="s">
        <v>509</v>
      </c>
      <c r="Q80" s="57" t="s">
        <v>75</v>
      </c>
      <c r="R80" s="3" t="s">
        <v>522</v>
      </c>
    </row>
    <row r="81" spans="1:18" ht="12.75">
      <c r="A81" s="3" t="s">
        <v>104</v>
      </c>
      <c r="B81" s="37">
        <v>0</v>
      </c>
      <c r="C81" s="38">
        <v>0.01</v>
      </c>
      <c r="D81" s="38">
        <v>0.01</v>
      </c>
      <c r="E81" s="38">
        <v>0.01</v>
      </c>
      <c r="F81" s="38">
        <v>0.01</v>
      </c>
      <c r="G81" s="38">
        <v>0.01</v>
      </c>
      <c r="H81" s="39">
        <v>0.01</v>
      </c>
      <c r="I81" s="38"/>
      <c r="J81" s="38"/>
      <c r="K81" s="48" t="s">
        <v>105</v>
      </c>
      <c r="L81" s="43" t="s">
        <v>117</v>
      </c>
      <c r="M81" s="49" t="s">
        <v>118</v>
      </c>
      <c r="N81" s="56" t="s">
        <v>198</v>
      </c>
      <c r="O81" s="44" t="s">
        <v>313</v>
      </c>
      <c r="P81" s="58" t="s">
        <v>402</v>
      </c>
      <c r="Q81" s="57" t="s">
        <v>76</v>
      </c>
      <c r="R81" s="3" t="s">
        <v>170</v>
      </c>
    </row>
    <row r="82" spans="1:18" ht="12.75">
      <c r="A82" s="3" t="s">
        <v>115</v>
      </c>
      <c r="B82" s="37">
        <v>0</v>
      </c>
      <c r="C82" s="38">
        <v>0.01</v>
      </c>
      <c r="D82" s="38">
        <v>0.01</v>
      </c>
      <c r="E82" s="38">
        <v>0.01</v>
      </c>
      <c r="F82" s="38">
        <v>0.01</v>
      </c>
      <c r="G82" s="38">
        <v>0.01</v>
      </c>
      <c r="H82" s="39">
        <v>0.01</v>
      </c>
      <c r="I82" s="38"/>
      <c r="J82" s="38"/>
      <c r="K82" s="48" t="s">
        <v>116</v>
      </c>
      <c r="L82" s="43" t="s">
        <v>117</v>
      </c>
      <c r="M82" s="49" t="s">
        <v>118</v>
      </c>
      <c r="N82" s="56" t="s">
        <v>142</v>
      </c>
      <c r="O82" s="44"/>
      <c r="P82" s="58" t="s">
        <v>119</v>
      </c>
      <c r="Q82" s="57" t="s">
        <v>75</v>
      </c>
      <c r="R82" s="6" t="s">
        <v>283</v>
      </c>
    </row>
    <row r="83" spans="1:18" ht="12.75">
      <c r="A83" s="3" t="s">
        <v>348</v>
      </c>
      <c r="B83" s="37">
        <v>0.01</v>
      </c>
      <c r="C83" s="38">
        <v>0.01</v>
      </c>
      <c r="D83" s="38">
        <v>0.01</v>
      </c>
      <c r="E83" s="38">
        <v>0.01</v>
      </c>
      <c r="F83" s="38">
        <v>0.01</v>
      </c>
      <c r="G83" s="38">
        <v>0.01</v>
      </c>
      <c r="H83" s="39">
        <v>0.01</v>
      </c>
      <c r="I83" s="38"/>
      <c r="J83" s="38"/>
      <c r="K83" s="48" t="s">
        <v>281</v>
      </c>
      <c r="L83" s="43" t="s">
        <v>282</v>
      </c>
      <c r="M83" s="49" t="s">
        <v>368</v>
      </c>
      <c r="N83" s="56" t="s">
        <v>142</v>
      </c>
      <c r="O83" s="44" t="s">
        <v>141</v>
      </c>
      <c r="P83" s="44" t="s">
        <v>402</v>
      </c>
      <c r="Q83" s="57" t="s">
        <v>75</v>
      </c>
      <c r="R83" s="3" t="s">
        <v>183</v>
      </c>
    </row>
    <row r="84" spans="1:18" ht="12.75">
      <c r="A84" s="3" t="s">
        <v>165</v>
      </c>
      <c r="B84" s="37">
        <v>0.01</v>
      </c>
      <c r="C84" s="38">
        <v>0.01</v>
      </c>
      <c r="D84" s="38">
        <v>0.01</v>
      </c>
      <c r="E84" s="38">
        <v>0.01</v>
      </c>
      <c r="F84" s="38">
        <v>0.01</v>
      </c>
      <c r="G84" s="38">
        <v>0.01</v>
      </c>
      <c r="H84" s="39">
        <v>0.01</v>
      </c>
      <c r="I84" s="38"/>
      <c r="J84" s="38"/>
      <c r="K84" s="48" t="s">
        <v>369</v>
      </c>
      <c r="L84" s="43"/>
      <c r="M84" s="49" t="s">
        <v>370</v>
      </c>
      <c r="N84" s="56" t="s">
        <v>425</v>
      </c>
      <c r="O84" s="44" t="s">
        <v>440</v>
      </c>
      <c r="P84" s="44" t="s">
        <v>402</v>
      </c>
      <c r="Q84" s="57" t="s">
        <v>76</v>
      </c>
      <c r="R84" s="3" t="s">
        <v>383</v>
      </c>
    </row>
    <row r="85" spans="1:18" ht="12.75">
      <c r="A85" s="3" t="s">
        <v>384</v>
      </c>
      <c r="B85" s="37">
        <v>0.01</v>
      </c>
      <c r="C85" s="38">
        <v>0.01</v>
      </c>
      <c r="D85" s="38">
        <v>0.01</v>
      </c>
      <c r="E85" s="38">
        <v>0.01</v>
      </c>
      <c r="F85" s="38">
        <v>0.01</v>
      </c>
      <c r="G85" s="38">
        <v>0.01</v>
      </c>
      <c r="H85" s="39">
        <v>0.01</v>
      </c>
      <c r="I85" s="38"/>
      <c r="J85" s="38"/>
      <c r="K85" s="48"/>
      <c r="L85" s="43"/>
      <c r="M85" s="49" t="s">
        <v>224</v>
      </c>
      <c r="N85" s="56" t="s">
        <v>142</v>
      </c>
      <c r="O85" s="44" t="s">
        <v>141</v>
      </c>
      <c r="P85" s="44" t="s">
        <v>94</v>
      </c>
      <c r="Q85" s="57" t="s">
        <v>75</v>
      </c>
      <c r="R85" s="3" t="s">
        <v>385</v>
      </c>
    </row>
    <row r="86" spans="1:18" ht="12.75">
      <c r="A86" s="3" t="s">
        <v>47</v>
      </c>
      <c r="B86" s="37">
        <v>0.01</v>
      </c>
      <c r="C86" s="38">
        <v>0.01</v>
      </c>
      <c r="D86" s="38">
        <v>0.01</v>
      </c>
      <c r="E86" s="38">
        <v>0.01</v>
      </c>
      <c r="F86" s="38">
        <v>0.01</v>
      </c>
      <c r="G86" s="38">
        <v>0.01</v>
      </c>
      <c r="H86" s="39">
        <v>0.01</v>
      </c>
      <c r="I86" s="38"/>
      <c r="J86" s="38"/>
      <c r="K86" s="48" t="s">
        <v>372</v>
      </c>
      <c r="L86" s="43" t="s">
        <v>373</v>
      </c>
      <c r="M86" s="49" t="s">
        <v>130</v>
      </c>
      <c r="N86" s="56" t="s">
        <v>425</v>
      </c>
      <c r="O86" s="44" t="s">
        <v>440</v>
      </c>
      <c r="P86" s="44" t="s">
        <v>402</v>
      </c>
      <c r="Q86" s="57" t="s">
        <v>76</v>
      </c>
      <c r="R86" s="3" t="s">
        <v>109</v>
      </c>
    </row>
    <row r="87" spans="1:18" ht="12.75">
      <c r="A87" s="3" t="s">
        <v>261</v>
      </c>
      <c r="B87" s="37">
        <v>0</v>
      </c>
      <c r="C87" s="38">
        <v>0</v>
      </c>
      <c r="D87" s="38">
        <v>0.01</v>
      </c>
      <c r="E87" s="38">
        <v>0.01</v>
      </c>
      <c r="F87" s="38">
        <v>0.01</v>
      </c>
      <c r="G87" s="38">
        <v>0.01</v>
      </c>
      <c r="H87" s="39">
        <v>0.01</v>
      </c>
      <c r="I87" s="38"/>
      <c r="J87" s="38"/>
      <c r="K87" s="48" t="s">
        <v>374</v>
      </c>
      <c r="L87" s="43"/>
      <c r="M87" s="49" t="s">
        <v>46</v>
      </c>
      <c r="N87" s="56" t="s">
        <v>142</v>
      </c>
      <c r="O87" s="44" t="s">
        <v>141</v>
      </c>
      <c r="P87" s="44"/>
      <c r="Q87" s="57" t="s">
        <v>75</v>
      </c>
      <c r="R87" s="3" t="s">
        <v>262</v>
      </c>
    </row>
    <row r="88" spans="1:18" ht="12.75">
      <c r="A88" s="3" t="s">
        <v>412</v>
      </c>
      <c r="B88" s="37">
        <v>0</v>
      </c>
      <c r="C88" s="38">
        <v>0</v>
      </c>
      <c r="D88" s="38">
        <v>0.01</v>
      </c>
      <c r="E88" s="38">
        <v>0.01</v>
      </c>
      <c r="F88" s="38">
        <v>0.01</v>
      </c>
      <c r="G88" s="38">
        <v>0.01</v>
      </c>
      <c r="H88" s="39">
        <v>0.01</v>
      </c>
      <c r="I88" s="38"/>
      <c r="J88" s="38"/>
      <c r="K88" s="48"/>
      <c r="L88" s="43" t="s">
        <v>453</v>
      </c>
      <c r="M88" s="49" t="s">
        <v>66</v>
      </c>
      <c r="N88" s="56" t="s">
        <v>88</v>
      </c>
      <c r="O88" s="44"/>
      <c r="P88" s="44" t="s">
        <v>411</v>
      </c>
      <c r="Q88" s="57" t="s">
        <v>6</v>
      </c>
      <c r="R88" s="3"/>
    </row>
    <row r="89" spans="1:18" ht="12.75">
      <c r="A89" s="3" t="s">
        <v>423</v>
      </c>
      <c r="B89" s="37">
        <v>0</v>
      </c>
      <c r="C89" s="38">
        <v>0.01</v>
      </c>
      <c r="D89" s="38">
        <v>0.01</v>
      </c>
      <c r="E89" s="38">
        <v>0.01</v>
      </c>
      <c r="F89" s="38">
        <v>0.01</v>
      </c>
      <c r="G89" s="38">
        <v>0.01</v>
      </c>
      <c r="H89" s="39">
        <v>0.01</v>
      </c>
      <c r="I89" s="38"/>
      <c r="J89" s="38"/>
      <c r="K89" s="48" t="s">
        <v>195</v>
      </c>
      <c r="L89" s="43" t="s">
        <v>352</v>
      </c>
      <c r="M89" s="49" t="s">
        <v>130</v>
      </c>
      <c r="N89" s="56" t="s">
        <v>142</v>
      </c>
      <c r="O89" s="44" t="s">
        <v>424</v>
      </c>
      <c r="P89" s="44"/>
      <c r="Q89" s="57" t="s">
        <v>75</v>
      </c>
      <c r="R89" s="3" t="s">
        <v>297</v>
      </c>
    </row>
    <row r="90" spans="1:18" ht="12.75">
      <c r="A90" s="3" t="s">
        <v>367</v>
      </c>
      <c r="B90" s="37">
        <v>0.01</v>
      </c>
      <c r="C90" s="38">
        <v>0.01</v>
      </c>
      <c r="D90" s="38">
        <v>0.01</v>
      </c>
      <c r="E90" s="38">
        <v>0.01</v>
      </c>
      <c r="F90" s="38">
        <v>0.01</v>
      </c>
      <c r="G90" s="38">
        <v>0.01</v>
      </c>
      <c r="H90" s="39">
        <v>0.01</v>
      </c>
      <c r="I90" s="38"/>
      <c r="J90" s="38"/>
      <c r="K90" s="48"/>
      <c r="L90" s="43"/>
      <c r="M90" s="49" t="s">
        <v>375</v>
      </c>
      <c r="N90" s="56" t="s">
        <v>142</v>
      </c>
      <c r="O90" s="44" t="s">
        <v>141</v>
      </c>
      <c r="P90" s="44" t="s">
        <v>39</v>
      </c>
      <c r="Q90" s="57" t="s">
        <v>75</v>
      </c>
      <c r="R90" s="3" t="s">
        <v>59</v>
      </c>
    </row>
    <row r="91" spans="1:18" ht="12.75">
      <c r="A91" s="3" t="s">
        <v>189</v>
      </c>
      <c r="B91" s="37">
        <v>0</v>
      </c>
      <c r="C91" s="38">
        <v>0</v>
      </c>
      <c r="D91" s="38">
        <v>0.01</v>
      </c>
      <c r="E91" s="38">
        <v>0.01</v>
      </c>
      <c r="F91" s="38">
        <v>0.01</v>
      </c>
      <c r="G91" s="38">
        <v>0.01</v>
      </c>
      <c r="H91" s="39">
        <v>0.01</v>
      </c>
      <c r="I91" s="38"/>
      <c r="J91" s="38"/>
      <c r="K91" s="48" t="s">
        <v>190</v>
      </c>
      <c r="L91" s="43" t="s">
        <v>191</v>
      </c>
      <c r="M91" s="49" t="s">
        <v>196</v>
      </c>
      <c r="N91" s="56" t="s">
        <v>438</v>
      </c>
      <c r="O91" s="44" t="s">
        <v>332</v>
      </c>
      <c r="P91" s="58" t="s">
        <v>402</v>
      </c>
      <c r="Q91" s="57" t="s">
        <v>76</v>
      </c>
      <c r="R91" s="3" t="s">
        <v>442</v>
      </c>
    </row>
    <row r="92" spans="1:18" ht="12.75">
      <c r="A92" s="3" t="s">
        <v>398</v>
      </c>
      <c r="B92" s="37">
        <v>0</v>
      </c>
      <c r="C92" s="38">
        <v>0</v>
      </c>
      <c r="D92" s="38">
        <v>0.01</v>
      </c>
      <c r="E92" s="38">
        <v>0.01</v>
      </c>
      <c r="F92" s="38">
        <v>0.01</v>
      </c>
      <c r="G92" s="38">
        <v>0.01</v>
      </c>
      <c r="H92" s="39">
        <v>0.01</v>
      </c>
      <c r="I92" s="38"/>
      <c r="J92" s="38"/>
      <c r="K92" s="48"/>
      <c r="L92" s="43"/>
      <c r="M92" s="49" t="s">
        <v>396</v>
      </c>
      <c r="N92" s="56"/>
      <c r="O92" s="44"/>
      <c r="P92" s="44"/>
      <c r="Q92" s="57" t="s">
        <v>76</v>
      </c>
      <c r="R92" s="3" t="s">
        <v>397</v>
      </c>
    </row>
    <row r="93" spans="1:18" ht="12.75">
      <c r="A93" s="3" t="s">
        <v>339</v>
      </c>
      <c r="B93" s="37">
        <v>0</v>
      </c>
      <c r="C93" s="38">
        <v>0.01</v>
      </c>
      <c r="D93" s="38">
        <v>0.01</v>
      </c>
      <c r="E93" s="38">
        <v>0.01</v>
      </c>
      <c r="F93" s="38">
        <v>0.01</v>
      </c>
      <c r="G93" s="38">
        <v>0.01</v>
      </c>
      <c r="H93" s="39">
        <v>0.01</v>
      </c>
      <c r="I93" s="38"/>
      <c r="J93" s="38"/>
      <c r="K93" s="48"/>
      <c r="L93" s="43" t="s">
        <v>164</v>
      </c>
      <c r="M93" s="49" t="s">
        <v>130</v>
      </c>
      <c r="N93" s="56" t="s">
        <v>438</v>
      </c>
      <c r="O93" s="44" t="s">
        <v>106</v>
      </c>
      <c r="P93" s="44" t="s">
        <v>40</v>
      </c>
      <c r="Q93" s="57" t="s">
        <v>75</v>
      </c>
      <c r="R93" s="3" t="s">
        <v>234</v>
      </c>
    </row>
    <row r="94" spans="1:18" ht="12.75">
      <c r="A94" s="3" t="s">
        <v>133</v>
      </c>
      <c r="B94" s="37">
        <v>0</v>
      </c>
      <c r="C94" s="38">
        <v>0</v>
      </c>
      <c r="D94" s="38">
        <v>0</v>
      </c>
      <c r="E94" s="38">
        <v>1</v>
      </c>
      <c r="F94" s="38">
        <v>1</v>
      </c>
      <c r="G94" s="38">
        <v>1</v>
      </c>
      <c r="H94" s="39">
        <v>1</v>
      </c>
      <c r="I94" s="38"/>
      <c r="J94" s="38"/>
      <c r="K94" s="48" t="s">
        <v>173</v>
      </c>
      <c r="L94" s="43" t="s">
        <v>174</v>
      </c>
      <c r="M94" s="49" t="s">
        <v>130</v>
      </c>
      <c r="N94" s="56" t="s">
        <v>142</v>
      </c>
      <c r="O94" s="44" t="s">
        <v>141</v>
      </c>
      <c r="P94" s="44" t="s">
        <v>96</v>
      </c>
      <c r="Q94" s="57" t="s">
        <v>75</v>
      </c>
      <c r="R94" s="3" t="s">
        <v>134</v>
      </c>
    </row>
    <row r="95" spans="1:18" ht="12.75">
      <c r="A95" s="3" t="s">
        <v>420</v>
      </c>
      <c r="B95" s="37">
        <v>0</v>
      </c>
      <c r="C95" s="38">
        <v>0</v>
      </c>
      <c r="D95" s="38">
        <v>0</v>
      </c>
      <c r="E95" s="38">
        <v>0.01</v>
      </c>
      <c r="F95" s="38">
        <v>0.01</v>
      </c>
      <c r="G95" s="38">
        <v>0.01</v>
      </c>
      <c r="H95" s="39">
        <v>0.01</v>
      </c>
      <c r="I95" s="38"/>
      <c r="J95" s="38"/>
      <c r="K95" s="48"/>
      <c r="L95" s="43" t="s">
        <v>55</v>
      </c>
      <c r="M95" s="49" t="s">
        <v>26</v>
      </c>
      <c r="N95" s="56" t="s">
        <v>425</v>
      </c>
      <c r="O95" s="44" t="s">
        <v>440</v>
      </c>
      <c r="P95" s="44" t="s">
        <v>181</v>
      </c>
      <c r="Q95" s="57" t="s">
        <v>75</v>
      </c>
      <c r="R95" t="s">
        <v>419</v>
      </c>
    </row>
    <row r="96" spans="1:18" ht="12.75">
      <c r="A96" s="4" t="s">
        <v>473</v>
      </c>
      <c r="B96" s="37">
        <v>0</v>
      </c>
      <c r="C96" s="38">
        <v>0</v>
      </c>
      <c r="D96" s="38">
        <v>0</v>
      </c>
      <c r="E96" s="38">
        <v>0</v>
      </c>
      <c r="F96" s="38">
        <v>0</v>
      </c>
      <c r="G96" s="38">
        <v>250</v>
      </c>
      <c r="H96" s="39">
        <v>750</v>
      </c>
      <c r="I96" s="38"/>
      <c r="J96" s="38"/>
      <c r="K96" s="48" t="s">
        <v>177</v>
      </c>
      <c r="L96" s="43" t="s">
        <v>178</v>
      </c>
      <c r="M96" s="49" t="s">
        <v>179</v>
      </c>
      <c r="N96" s="56" t="s">
        <v>142</v>
      </c>
      <c r="O96" s="44" t="s">
        <v>436</v>
      </c>
      <c r="P96" s="44" t="s">
        <v>402</v>
      </c>
      <c r="Q96" s="57" t="s">
        <v>76</v>
      </c>
      <c r="R96" s="3" t="s">
        <v>99</v>
      </c>
    </row>
    <row r="97" spans="1:18" ht="12.75">
      <c r="A97" s="3" t="s">
        <v>350</v>
      </c>
      <c r="B97" s="37">
        <v>0</v>
      </c>
      <c r="C97" s="38">
        <v>0</v>
      </c>
      <c r="D97" s="38">
        <v>0</v>
      </c>
      <c r="E97" s="38">
        <v>100</v>
      </c>
      <c r="F97" s="38">
        <v>100</v>
      </c>
      <c r="G97" s="38">
        <v>100</v>
      </c>
      <c r="H97" s="39">
        <v>100</v>
      </c>
      <c r="I97" s="38"/>
      <c r="J97" s="38"/>
      <c r="K97" s="48" t="s">
        <v>161</v>
      </c>
      <c r="L97" s="43" t="s">
        <v>162</v>
      </c>
      <c r="M97" s="49" t="s">
        <v>130</v>
      </c>
      <c r="N97" s="56" t="s">
        <v>438</v>
      </c>
      <c r="O97" s="44" t="s">
        <v>437</v>
      </c>
      <c r="P97" s="44" t="s">
        <v>78</v>
      </c>
      <c r="Q97" s="57" t="s">
        <v>76</v>
      </c>
      <c r="R97" s="3" t="s">
        <v>192</v>
      </c>
    </row>
    <row r="98" spans="1:18" ht="12.75">
      <c r="A98" s="4" t="s">
        <v>139</v>
      </c>
      <c r="B98" s="37">
        <v>0</v>
      </c>
      <c r="C98" s="38">
        <v>0</v>
      </c>
      <c r="D98" s="38">
        <v>0</v>
      </c>
      <c r="E98" s="38">
        <v>0.47</v>
      </c>
      <c r="F98" s="38">
        <v>0.47</v>
      </c>
      <c r="G98" s="38">
        <v>0.47</v>
      </c>
      <c r="H98" s="39">
        <v>0.47</v>
      </c>
      <c r="I98" s="38"/>
      <c r="J98" s="38"/>
      <c r="K98" s="48" t="s">
        <v>163</v>
      </c>
      <c r="L98" s="43" t="s">
        <v>501</v>
      </c>
      <c r="M98" s="49" t="s">
        <v>130</v>
      </c>
      <c r="N98" s="56" t="s">
        <v>274</v>
      </c>
      <c r="O98" s="44" t="s">
        <v>141</v>
      </c>
      <c r="P98" s="44"/>
      <c r="Q98" s="57" t="s">
        <v>76</v>
      </c>
      <c r="R98" s="3" t="s">
        <v>500</v>
      </c>
    </row>
    <row r="99" spans="1:18" ht="12.75">
      <c r="A99" s="4" t="s">
        <v>467</v>
      </c>
      <c r="B99" s="37">
        <v>0</v>
      </c>
      <c r="C99" s="38">
        <v>0</v>
      </c>
      <c r="D99" s="38">
        <v>0</v>
      </c>
      <c r="E99" s="38">
        <v>0</v>
      </c>
      <c r="F99" s="38">
        <v>27</v>
      </c>
      <c r="G99" s="38">
        <v>27</v>
      </c>
      <c r="H99" s="39">
        <v>27</v>
      </c>
      <c r="I99" s="38"/>
      <c r="J99" s="38"/>
      <c r="K99" s="48" t="s">
        <v>471</v>
      </c>
      <c r="L99" s="43" t="s">
        <v>470</v>
      </c>
      <c r="M99" s="49" t="s">
        <v>469</v>
      </c>
      <c r="N99" s="56" t="s">
        <v>438</v>
      </c>
      <c r="O99" s="44" t="s">
        <v>439</v>
      </c>
      <c r="P99" s="44" t="s">
        <v>79</v>
      </c>
      <c r="Q99" s="57" t="s">
        <v>76</v>
      </c>
      <c r="R99" s="3"/>
    </row>
    <row r="100" spans="1:18" ht="12.75">
      <c r="A100" s="4" t="s">
        <v>485</v>
      </c>
      <c r="B100" s="37">
        <v>0</v>
      </c>
      <c r="C100" s="38">
        <v>0</v>
      </c>
      <c r="D100" s="38">
        <v>0</v>
      </c>
      <c r="E100" s="38">
        <v>10</v>
      </c>
      <c r="F100" s="38">
        <v>10</v>
      </c>
      <c r="G100" s="38">
        <v>10</v>
      </c>
      <c r="H100" s="39">
        <v>10</v>
      </c>
      <c r="I100" s="38"/>
      <c r="J100" s="38"/>
      <c r="K100" s="48" t="s">
        <v>486</v>
      </c>
      <c r="L100" s="43" t="s">
        <v>277</v>
      </c>
      <c r="M100" s="49" t="s">
        <v>130</v>
      </c>
      <c r="N100" s="56" t="s">
        <v>425</v>
      </c>
      <c r="O100" s="44" t="s">
        <v>440</v>
      </c>
      <c r="P100" s="44" t="s">
        <v>402</v>
      </c>
      <c r="Q100" s="57" t="s">
        <v>77</v>
      </c>
      <c r="R100" s="3" t="s">
        <v>487</v>
      </c>
    </row>
    <row r="101" spans="1:18" ht="12.75">
      <c r="A101" s="3" t="s">
        <v>303</v>
      </c>
      <c r="B101" s="37">
        <v>0</v>
      </c>
      <c r="C101" s="38">
        <v>0</v>
      </c>
      <c r="D101" s="38">
        <v>0</v>
      </c>
      <c r="E101" s="38">
        <v>0.02</v>
      </c>
      <c r="F101" s="38">
        <v>0.02</v>
      </c>
      <c r="G101" s="38">
        <v>0.02</v>
      </c>
      <c r="H101" s="39">
        <v>0.02</v>
      </c>
      <c r="I101" s="38"/>
      <c r="J101" s="38"/>
      <c r="K101" s="48"/>
      <c r="L101" s="43"/>
      <c r="M101" s="49" t="s">
        <v>253</v>
      </c>
      <c r="N101" s="56" t="s">
        <v>438</v>
      </c>
      <c r="O101" s="44"/>
      <c r="P101" s="58"/>
      <c r="Q101" s="57" t="s">
        <v>76</v>
      </c>
      <c r="R101" s="3" t="s">
        <v>292</v>
      </c>
    </row>
    <row r="102" spans="1:18" ht="12.75">
      <c r="A102" s="4" t="s">
        <v>528</v>
      </c>
      <c r="B102" s="37">
        <v>0</v>
      </c>
      <c r="C102" s="38">
        <v>0</v>
      </c>
      <c r="D102" s="38">
        <v>0</v>
      </c>
      <c r="E102" s="38">
        <v>0.11</v>
      </c>
      <c r="F102" s="38">
        <v>0.11</v>
      </c>
      <c r="G102" s="38">
        <v>0.11</v>
      </c>
      <c r="H102" s="39">
        <v>0.11</v>
      </c>
      <c r="I102" s="38"/>
      <c r="J102" s="38"/>
      <c r="K102" s="48" t="s">
        <v>529</v>
      </c>
      <c r="L102" s="43"/>
      <c r="M102" s="49" t="s">
        <v>378</v>
      </c>
      <c r="N102" s="56" t="s">
        <v>142</v>
      </c>
      <c r="O102" s="44" t="s">
        <v>141</v>
      </c>
      <c r="P102" s="44" t="s">
        <v>530</v>
      </c>
      <c r="Q102" s="57" t="s">
        <v>75</v>
      </c>
      <c r="R102" s="3" t="s">
        <v>531</v>
      </c>
    </row>
    <row r="103" spans="1:18" ht="12.75">
      <c r="A103" s="3" t="s">
        <v>395</v>
      </c>
      <c r="B103" s="37">
        <v>0</v>
      </c>
      <c r="C103" s="38">
        <v>0</v>
      </c>
      <c r="D103" s="38">
        <v>0</v>
      </c>
      <c r="E103" s="38">
        <v>0</v>
      </c>
      <c r="F103" s="38">
        <v>0</v>
      </c>
      <c r="G103" s="38">
        <v>19</v>
      </c>
      <c r="H103" s="39">
        <v>19</v>
      </c>
      <c r="I103" s="38"/>
      <c r="J103" s="38"/>
      <c r="K103" s="48" t="s">
        <v>379</v>
      </c>
      <c r="L103" s="43" t="s">
        <v>380</v>
      </c>
      <c r="M103" s="49" t="s">
        <v>375</v>
      </c>
      <c r="N103" s="56" t="s">
        <v>438</v>
      </c>
      <c r="O103" s="44" t="s">
        <v>429</v>
      </c>
      <c r="P103" s="44" t="s">
        <v>356</v>
      </c>
      <c r="Q103" s="57" t="s">
        <v>75</v>
      </c>
      <c r="R103" s="3" t="s">
        <v>125</v>
      </c>
    </row>
    <row r="104" spans="1:18" ht="12.75">
      <c r="A104" s="4" t="s">
        <v>459</v>
      </c>
      <c r="B104" s="37">
        <v>0</v>
      </c>
      <c r="C104" s="38">
        <v>0</v>
      </c>
      <c r="D104" s="38">
        <v>0</v>
      </c>
      <c r="E104" s="38">
        <v>0</v>
      </c>
      <c r="F104" s="38">
        <v>30</v>
      </c>
      <c r="G104" s="38">
        <v>30</v>
      </c>
      <c r="H104" s="39">
        <v>30</v>
      </c>
      <c r="I104" s="38"/>
      <c r="J104" s="38"/>
      <c r="K104" s="48" t="s">
        <v>463</v>
      </c>
      <c r="L104" s="43"/>
      <c r="M104" s="49" t="s">
        <v>224</v>
      </c>
      <c r="N104" s="56" t="s">
        <v>428</v>
      </c>
      <c r="O104" s="44" t="s">
        <v>427</v>
      </c>
      <c r="P104" s="44" t="s">
        <v>81</v>
      </c>
      <c r="Q104" s="57" t="s">
        <v>76</v>
      </c>
      <c r="R104" s="3" t="s">
        <v>462</v>
      </c>
    </row>
    <row r="105" spans="1:18" ht="12.75">
      <c r="A105" s="4" t="s">
        <v>506</v>
      </c>
      <c r="B105" s="37">
        <v>0</v>
      </c>
      <c r="C105" s="38">
        <v>0</v>
      </c>
      <c r="D105" s="38">
        <v>0</v>
      </c>
      <c r="E105" s="38">
        <v>12</v>
      </c>
      <c r="F105" s="38">
        <v>12</v>
      </c>
      <c r="G105" s="38">
        <v>12</v>
      </c>
      <c r="H105" s="39">
        <v>12</v>
      </c>
      <c r="I105" s="38"/>
      <c r="J105" s="38"/>
      <c r="K105" s="48"/>
      <c r="L105" s="43"/>
      <c r="M105" s="49" t="s">
        <v>508</v>
      </c>
      <c r="N105" s="56" t="s">
        <v>142</v>
      </c>
      <c r="O105" s="44" t="s">
        <v>141</v>
      </c>
      <c r="P105" s="44" t="s">
        <v>509</v>
      </c>
      <c r="Q105" s="57" t="s">
        <v>75</v>
      </c>
      <c r="R105" s="3" t="s">
        <v>507</v>
      </c>
    </row>
    <row r="106" spans="1:18" ht="12.75">
      <c r="A106" s="3" t="s">
        <v>156</v>
      </c>
      <c r="B106" s="37">
        <v>0</v>
      </c>
      <c r="C106" s="38">
        <v>0</v>
      </c>
      <c r="D106" s="38">
        <v>0</v>
      </c>
      <c r="E106" s="38">
        <v>0</v>
      </c>
      <c r="F106" s="38">
        <v>0</v>
      </c>
      <c r="G106" s="38">
        <v>20</v>
      </c>
      <c r="H106" s="39">
        <v>20</v>
      </c>
      <c r="I106" s="38"/>
      <c r="J106" s="38"/>
      <c r="K106" s="48" t="s">
        <v>21</v>
      </c>
      <c r="L106" s="43" t="s">
        <v>148</v>
      </c>
      <c r="M106" s="49" t="s">
        <v>130</v>
      </c>
      <c r="N106" s="56" t="s">
        <v>18</v>
      </c>
      <c r="O106" s="44" t="s">
        <v>19</v>
      </c>
      <c r="P106" s="44" t="s">
        <v>108</v>
      </c>
      <c r="Q106" s="59" t="s">
        <v>76</v>
      </c>
      <c r="R106" s="3" t="s">
        <v>321</v>
      </c>
    </row>
    <row r="107" spans="1:18" ht="12.75">
      <c r="A107" s="3" t="s">
        <v>156</v>
      </c>
      <c r="B107" s="37">
        <v>0</v>
      </c>
      <c r="C107" s="38">
        <v>0</v>
      </c>
      <c r="D107" s="38">
        <v>0</v>
      </c>
      <c r="E107" s="38">
        <v>0</v>
      </c>
      <c r="F107" s="38">
        <v>0</v>
      </c>
      <c r="G107" s="38">
        <v>0</v>
      </c>
      <c r="H107" s="39">
        <v>18</v>
      </c>
      <c r="I107" s="38"/>
      <c r="J107" s="38"/>
      <c r="K107" s="48"/>
      <c r="L107" s="43" t="s">
        <v>22</v>
      </c>
      <c r="M107" s="49" t="s">
        <v>130</v>
      </c>
      <c r="N107" s="56" t="s">
        <v>169</v>
      </c>
      <c r="O107" s="44" t="s">
        <v>19</v>
      </c>
      <c r="P107" s="44" t="s">
        <v>23</v>
      </c>
      <c r="Q107" s="59" t="s">
        <v>76</v>
      </c>
      <c r="R107" s="3"/>
    </row>
    <row r="108" spans="1:18" ht="12.75">
      <c r="A108" s="3" t="s">
        <v>138</v>
      </c>
      <c r="B108" s="37">
        <v>0</v>
      </c>
      <c r="C108" s="38">
        <v>0</v>
      </c>
      <c r="D108" s="38">
        <v>0</v>
      </c>
      <c r="E108" s="38">
        <v>4.4</v>
      </c>
      <c r="F108" s="38">
        <v>17.8</v>
      </c>
      <c r="G108" s="38">
        <v>17.8</v>
      </c>
      <c r="H108" s="39">
        <v>17.8</v>
      </c>
      <c r="I108" s="38"/>
      <c r="J108" s="38"/>
      <c r="K108" s="48" t="s">
        <v>70</v>
      </c>
      <c r="L108" s="43" t="s">
        <v>71</v>
      </c>
      <c r="M108" s="49" t="s">
        <v>268</v>
      </c>
      <c r="N108" s="56" t="s">
        <v>72</v>
      </c>
      <c r="O108" s="44" t="s">
        <v>327</v>
      </c>
      <c r="P108" s="44" t="s">
        <v>73</v>
      </c>
      <c r="Q108" s="57"/>
      <c r="R108" s="3" t="s">
        <v>517</v>
      </c>
    </row>
    <row r="109" spans="1:18" ht="12.75">
      <c r="A109" s="4" t="s">
        <v>523</v>
      </c>
      <c r="B109" s="37">
        <v>0</v>
      </c>
      <c r="C109" s="38">
        <v>0</v>
      </c>
      <c r="D109" s="38">
        <v>0</v>
      </c>
      <c r="E109" s="38">
        <v>137</v>
      </c>
      <c r="F109" s="38">
        <v>137</v>
      </c>
      <c r="G109" s="38">
        <v>137</v>
      </c>
      <c r="H109" s="39">
        <v>137</v>
      </c>
      <c r="I109" s="38"/>
      <c r="J109" s="38"/>
      <c r="K109" s="48" t="s">
        <v>524</v>
      </c>
      <c r="L109" s="43" t="s">
        <v>265</v>
      </c>
      <c r="M109" s="49" t="s">
        <v>130</v>
      </c>
      <c r="N109" s="56" t="s">
        <v>169</v>
      </c>
      <c r="O109" s="44" t="s">
        <v>437</v>
      </c>
      <c r="P109" s="44" t="s">
        <v>525</v>
      </c>
      <c r="Q109" s="57" t="s">
        <v>124</v>
      </c>
      <c r="R109" s="3" t="s">
        <v>526</v>
      </c>
    </row>
    <row r="110" spans="1:18" ht="12.75">
      <c r="A110" s="4" t="s">
        <v>518</v>
      </c>
      <c r="B110" s="37">
        <v>0</v>
      </c>
      <c r="C110" s="38">
        <v>0</v>
      </c>
      <c r="D110" s="38">
        <v>0</v>
      </c>
      <c r="E110" s="38">
        <v>0.01</v>
      </c>
      <c r="F110" s="38">
        <v>0.01</v>
      </c>
      <c r="G110" s="38">
        <v>0.01</v>
      </c>
      <c r="H110" s="39">
        <v>0.01</v>
      </c>
      <c r="I110" s="38"/>
      <c r="J110" s="38"/>
      <c r="K110" s="48"/>
      <c r="L110" s="43"/>
      <c r="M110" s="49"/>
      <c r="N110" s="56" t="s">
        <v>274</v>
      </c>
      <c r="O110" s="44"/>
      <c r="P110" s="44" t="s">
        <v>519</v>
      </c>
      <c r="Q110" s="57" t="s">
        <v>75</v>
      </c>
      <c r="R110" s="3" t="s">
        <v>520</v>
      </c>
    </row>
    <row r="111" spans="1:18" ht="12.75">
      <c r="A111" s="3" t="s">
        <v>431</v>
      </c>
      <c r="B111" s="37">
        <v>0</v>
      </c>
      <c r="C111" s="38">
        <v>0</v>
      </c>
      <c r="D111" s="38">
        <v>0</v>
      </c>
      <c r="E111" s="38">
        <v>0</v>
      </c>
      <c r="F111" s="38">
        <v>0</v>
      </c>
      <c r="G111" s="38">
        <v>0</v>
      </c>
      <c r="H111" s="39">
        <v>316</v>
      </c>
      <c r="I111" s="38"/>
      <c r="J111" s="38"/>
      <c r="K111" s="48" t="s">
        <v>29</v>
      </c>
      <c r="L111" s="43"/>
      <c r="M111" s="49" t="s">
        <v>30</v>
      </c>
      <c r="N111" s="56" t="s">
        <v>31</v>
      </c>
      <c r="O111" s="44" t="s">
        <v>32</v>
      </c>
      <c r="P111" s="44" t="s">
        <v>33</v>
      </c>
      <c r="Q111" s="57"/>
      <c r="R111" s="3" t="s">
        <v>67</v>
      </c>
    </row>
    <row r="112" spans="1:18" ht="12.75">
      <c r="A112" s="3" t="s">
        <v>432</v>
      </c>
      <c r="B112" s="37">
        <v>0</v>
      </c>
      <c r="C112" s="38">
        <v>0</v>
      </c>
      <c r="D112" s="38">
        <v>0</v>
      </c>
      <c r="E112" s="38">
        <v>2</v>
      </c>
      <c r="F112" s="38">
        <v>2</v>
      </c>
      <c r="G112" s="38">
        <v>2</v>
      </c>
      <c r="H112" s="39">
        <v>2</v>
      </c>
      <c r="I112" s="38"/>
      <c r="J112" s="38"/>
      <c r="K112" s="48" t="s">
        <v>29</v>
      </c>
      <c r="L112" s="43" t="s">
        <v>246</v>
      </c>
      <c r="M112" s="49" t="s">
        <v>66</v>
      </c>
      <c r="N112" s="56" t="s">
        <v>249</v>
      </c>
      <c r="O112" s="44" t="s">
        <v>180</v>
      </c>
      <c r="P112" s="58" t="s">
        <v>181</v>
      </c>
      <c r="Q112" s="57" t="s">
        <v>182</v>
      </c>
      <c r="R112" s="3" t="s">
        <v>28</v>
      </c>
    </row>
    <row r="113" spans="1:18" ht="12.75">
      <c r="A113" s="3" t="s">
        <v>157</v>
      </c>
      <c r="B113" s="37">
        <v>0</v>
      </c>
      <c r="C113" s="38">
        <v>0</v>
      </c>
      <c r="D113" s="38">
        <v>0</v>
      </c>
      <c r="E113" s="38">
        <v>0.8</v>
      </c>
      <c r="F113" s="38">
        <v>0.8</v>
      </c>
      <c r="G113" s="38">
        <v>0.8</v>
      </c>
      <c r="H113" s="39">
        <v>0.8</v>
      </c>
      <c r="I113" s="38"/>
      <c r="J113" s="38"/>
      <c r="K113" s="48" t="s">
        <v>146</v>
      </c>
      <c r="L113" s="43"/>
      <c r="M113" s="49" t="s">
        <v>130</v>
      </c>
      <c r="N113" s="56" t="s">
        <v>142</v>
      </c>
      <c r="O113" s="44" t="s">
        <v>141</v>
      </c>
      <c r="P113" s="44"/>
      <c r="Q113" s="57" t="s">
        <v>75</v>
      </c>
      <c r="R113" s="3" t="s">
        <v>160</v>
      </c>
    </row>
    <row r="114" spans="1:18" ht="12.75">
      <c r="A114" s="3" t="s">
        <v>69</v>
      </c>
      <c r="B114" s="37">
        <v>0</v>
      </c>
      <c r="C114" s="38">
        <v>0</v>
      </c>
      <c r="D114" s="38">
        <v>0</v>
      </c>
      <c r="E114" s="38">
        <v>0</v>
      </c>
      <c r="F114" s="38">
        <v>0.01</v>
      </c>
      <c r="G114" s="38">
        <v>0.01</v>
      </c>
      <c r="H114" s="39">
        <v>0.01</v>
      </c>
      <c r="I114" s="38"/>
      <c r="J114" s="38"/>
      <c r="K114" s="48"/>
      <c r="L114" s="43"/>
      <c r="M114" s="49" t="s">
        <v>87</v>
      </c>
      <c r="N114" s="56" t="s">
        <v>88</v>
      </c>
      <c r="O114" s="44" t="s">
        <v>216</v>
      </c>
      <c r="P114" s="44" t="s">
        <v>89</v>
      </c>
      <c r="Q114" s="57"/>
      <c r="R114" s="3" t="s">
        <v>86</v>
      </c>
    </row>
    <row r="115" spans="1:18" ht="12.75">
      <c r="A115" s="4" t="s">
        <v>340</v>
      </c>
      <c r="B115" s="37">
        <v>0</v>
      </c>
      <c r="C115" s="38">
        <v>0</v>
      </c>
      <c r="D115" s="38">
        <v>0</v>
      </c>
      <c r="E115" s="38">
        <v>8</v>
      </c>
      <c r="F115" s="38">
        <v>8</v>
      </c>
      <c r="G115" s="38">
        <v>8</v>
      </c>
      <c r="H115" s="39">
        <v>8</v>
      </c>
      <c r="I115" s="38"/>
      <c r="J115" s="38"/>
      <c r="K115" s="48" t="s">
        <v>220</v>
      </c>
      <c r="L115" s="43" t="s">
        <v>221</v>
      </c>
      <c r="M115" s="49" t="s">
        <v>130</v>
      </c>
      <c r="N115" s="56" t="s">
        <v>142</v>
      </c>
      <c r="O115" s="44" t="s">
        <v>188</v>
      </c>
      <c r="P115" s="44"/>
      <c r="Q115" s="57" t="s">
        <v>75</v>
      </c>
      <c r="R115" s="3" t="s">
        <v>464</v>
      </c>
    </row>
    <row r="116" spans="1:18" ht="12.75">
      <c r="A116" s="4" t="s">
        <v>489</v>
      </c>
      <c r="B116" s="37">
        <v>0</v>
      </c>
      <c r="C116" s="38">
        <v>0</v>
      </c>
      <c r="D116" s="38">
        <v>0</v>
      </c>
      <c r="E116" s="38">
        <v>62.5</v>
      </c>
      <c r="F116" s="38">
        <v>62.5</v>
      </c>
      <c r="G116" s="38">
        <v>62.5</v>
      </c>
      <c r="H116" s="39">
        <v>62.5</v>
      </c>
      <c r="I116" s="38"/>
      <c r="J116" s="38"/>
      <c r="K116" s="48" t="s">
        <v>7</v>
      </c>
      <c r="L116" s="43" t="s">
        <v>65</v>
      </c>
      <c r="M116" s="49" t="s">
        <v>66</v>
      </c>
      <c r="N116" s="56" t="s">
        <v>31</v>
      </c>
      <c r="O116" s="44" t="s">
        <v>5</v>
      </c>
      <c r="P116" s="44" t="s">
        <v>289</v>
      </c>
      <c r="Q116" s="57" t="s">
        <v>6</v>
      </c>
      <c r="R116" s="3" t="s">
        <v>90</v>
      </c>
    </row>
    <row r="117" spans="1:18" ht="12.75">
      <c r="A117" s="4" t="s">
        <v>490</v>
      </c>
      <c r="B117" s="37">
        <v>0</v>
      </c>
      <c r="C117" s="38">
        <v>0</v>
      </c>
      <c r="D117" s="38">
        <v>0</v>
      </c>
      <c r="E117" s="38">
        <v>0</v>
      </c>
      <c r="F117" s="38">
        <v>62.5</v>
      </c>
      <c r="G117" s="38">
        <v>62.5</v>
      </c>
      <c r="H117" s="39">
        <v>62.5</v>
      </c>
      <c r="I117" s="38"/>
      <c r="J117" s="38"/>
      <c r="K117" s="48"/>
      <c r="L117" s="43" t="s">
        <v>65</v>
      </c>
      <c r="M117" s="49" t="s">
        <v>66</v>
      </c>
      <c r="N117" s="56" t="s">
        <v>31</v>
      </c>
      <c r="O117" s="44" t="s">
        <v>5</v>
      </c>
      <c r="P117" s="44" t="s">
        <v>289</v>
      </c>
      <c r="Q117" s="57" t="s">
        <v>6</v>
      </c>
      <c r="R117" s="3"/>
    </row>
    <row r="118" spans="1:18" ht="12.75">
      <c r="A118" s="4" t="s">
        <v>491</v>
      </c>
      <c r="B118" s="37">
        <v>0</v>
      </c>
      <c r="C118" s="38">
        <v>0</v>
      </c>
      <c r="D118" s="38">
        <v>0</v>
      </c>
      <c r="E118" s="38">
        <v>0</v>
      </c>
      <c r="F118" s="38">
        <v>0</v>
      </c>
      <c r="G118" s="38">
        <v>62.5</v>
      </c>
      <c r="H118" s="39">
        <v>62.5</v>
      </c>
      <c r="I118" s="38"/>
      <c r="J118" s="38"/>
      <c r="K118" s="48"/>
      <c r="L118" s="43" t="s">
        <v>277</v>
      </c>
      <c r="M118" s="49" t="s">
        <v>130</v>
      </c>
      <c r="N118" s="56" t="s">
        <v>31</v>
      </c>
      <c r="O118" s="44" t="s">
        <v>5</v>
      </c>
      <c r="P118" s="44" t="s">
        <v>289</v>
      </c>
      <c r="Q118" s="57" t="s">
        <v>6</v>
      </c>
      <c r="R118" s="3"/>
    </row>
    <row r="119" spans="1:18" ht="12.75">
      <c r="A119" s="4" t="s">
        <v>492</v>
      </c>
      <c r="B119" s="37">
        <v>0</v>
      </c>
      <c r="C119" s="38">
        <v>0</v>
      </c>
      <c r="D119" s="38">
        <v>0</v>
      </c>
      <c r="E119" s="38">
        <v>0</v>
      </c>
      <c r="F119" s="38">
        <v>0</v>
      </c>
      <c r="G119" s="38">
        <v>62.5</v>
      </c>
      <c r="H119" s="39">
        <v>62.5</v>
      </c>
      <c r="I119" s="38"/>
      <c r="J119" s="38"/>
      <c r="K119" s="48"/>
      <c r="L119" s="43" t="s">
        <v>204</v>
      </c>
      <c r="M119" s="49" t="s">
        <v>130</v>
      </c>
      <c r="N119" s="56" t="s">
        <v>31</v>
      </c>
      <c r="O119" s="44" t="s">
        <v>5</v>
      </c>
      <c r="P119" s="44" t="s">
        <v>289</v>
      </c>
      <c r="Q119" s="57" t="s">
        <v>6</v>
      </c>
      <c r="R119" s="3"/>
    </row>
    <row r="120" spans="1:18" ht="12.75">
      <c r="A120" s="3" t="s">
        <v>158</v>
      </c>
      <c r="B120" s="37">
        <v>0</v>
      </c>
      <c r="C120" s="38">
        <v>0</v>
      </c>
      <c r="D120" s="38">
        <v>0</v>
      </c>
      <c r="E120" s="38">
        <v>0.8</v>
      </c>
      <c r="F120" s="38">
        <v>0.8</v>
      </c>
      <c r="G120" s="38">
        <v>0.8</v>
      </c>
      <c r="H120" s="39">
        <v>0.8</v>
      </c>
      <c r="I120" s="38"/>
      <c r="J120" s="38"/>
      <c r="K120" s="48"/>
      <c r="L120" s="43"/>
      <c r="M120" s="49" t="s">
        <v>130</v>
      </c>
      <c r="N120" s="56" t="s">
        <v>142</v>
      </c>
      <c r="O120" s="44" t="s">
        <v>141</v>
      </c>
      <c r="P120" s="44"/>
      <c r="Q120" s="57" t="s">
        <v>75</v>
      </c>
      <c r="R120" s="3" t="s">
        <v>150</v>
      </c>
    </row>
    <row r="121" spans="1:18" ht="12.75">
      <c r="A121" s="4" t="s">
        <v>15</v>
      </c>
      <c r="B121" s="37">
        <v>0</v>
      </c>
      <c r="C121" s="38">
        <v>0</v>
      </c>
      <c r="D121" s="38">
        <v>0</v>
      </c>
      <c r="E121" s="38">
        <v>10</v>
      </c>
      <c r="F121" s="38">
        <v>10</v>
      </c>
      <c r="G121" s="38">
        <v>10</v>
      </c>
      <c r="H121" s="39">
        <v>10</v>
      </c>
      <c r="I121" s="38"/>
      <c r="J121" s="38"/>
      <c r="K121" s="48" t="s">
        <v>273</v>
      </c>
      <c r="L121" s="43" t="s">
        <v>221</v>
      </c>
      <c r="M121" s="49" t="s">
        <v>130</v>
      </c>
      <c r="N121" s="56" t="s">
        <v>438</v>
      </c>
      <c r="O121" s="44" t="s">
        <v>439</v>
      </c>
      <c r="P121" s="44" t="s">
        <v>79</v>
      </c>
      <c r="Q121" s="57" t="s">
        <v>76</v>
      </c>
      <c r="R121" s="3" t="s">
        <v>351</v>
      </c>
    </row>
    <row r="122" spans="1:18" ht="12.75">
      <c r="A122" s="3" t="s">
        <v>315</v>
      </c>
      <c r="B122" s="37">
        <v>0</v>
      </c>
      <c r="C122" s="38">
        <v>0</v>
      </c>
      <c r="D122" s="38">
        <v>0</v>
      </c>
      <c r="E122" s="38">
        <v>115</v>
      </c>
      <c r="F122" s="38">
        <v>115</v>
      </c>
      <c r="G122" s="38">
        <v>115</v>
      </c>
      <c r="H122" s="39">
        <v>115</v>
      </c>
      <c r="I122" s="38"/>
      <c r="J122" s="38"/>
      <c r="K122" s="48" t="s">
        <v>213</v>
      </c>
      <c r="L122" s="43" t="s">
        <v>214</v>
      </c>
      <c r="M122" s="49" t="s">
        <v>66</v>
      </c>
      <c r="N122" s="56" t="s">
        <v>215</v>
      </c>
      <c r="O122" s="44" t="s">
        <v>216</v>
      </c>
      <c r="P122" s="44" t="s">
        <v>42</v>
      </c>
      <c r="Q122" s="57" t="s">
        <v>43</v>
      </c>
      <c r="R122" s="3" t="s">
        <v>12</v>
      </c>
    </row>
    <row r="123" spans="1:18" ht="12.75">
      <c r="A123" s="3" t="s">
        <v>391</v>
      </c>
      <c r="B123" s="37">
        <v>0</v>
      </c>
      <c r="C123" s="38">
        <v>0</v>
      </c>
      <c r="D123" s="38">
        <v>0</v>
      </c>
      <c r="E123" s="38">
        <v>0</v>
      </c>
      <c r="F123" s="38">
        <v>0</v>
      </c>
      <c r="G123" s="38">
        <v>0</v>
      </c>
      <c r="H123" s="39">
        <v>0</v>
      </c>
      <c r="I123" s="38"/>
      <c r="J123" s="38"/>
      <c r="K123" s="48" t="s">
        <v>62</v>
      </c>
      <c r="L123" s="43" t="s">
        <v>63</v>
      </c>
      <c r="M123" s="49" t="s">
        <v>66</v>
      </c>
      <c r="N123" s="56"/>
      <c r="O123" s="44"/>
      <c r="P123" s="44" t="s">
        <v>181</v>
      </c>
      <c r="Q123" s="57"/>
      <c r="R123" s="8" t="s">
        <v>61</v>
      </c>
    </row>
    <row r="124" spans="1:18" ht="12.75">
      <c r="A124" s="3" t="s">
        <v>392</v>
      </c>
      <c r="B124" s="37">
        <v>0</v>
      </c>
      <c r="C124" s="38">
        <v>0</v>
      </c>
      <c r="D124" s="38">
        <v>0</v>
      </c>
      <c r="E124" s="38">
        <v>0</v>
      </c>
      <c r="F124" s="38">
        <v>4</v>
      </c>
      <c r="G124" s="38">
        <v>4</v>
      </c>
      <c r="H124" s="39">
        <v>4</v>
      </c>
      <c r="I124" s="38"/>
      <c r="J124" s="38"/>
      <c r="K124" s="48" t="s">
        <v>29</v>
      </c>
      <c r="L124" s="43" t="s">
        <v>29</v>
      </c>
      <c r="M124" s="49" t="s">
        <v>1</v>
      </c>
      <c r="N124" s="56" t="s">
        <v>2</v>
      </c>
      <c r="O124" s="44" t="s">
        <v>3</v>
      </c>
      <c r="P124" s="44" t="s">
        <v>4</v>
      </c>
      <c r="Q124" s="57"/>
      <c r="R124" s="8" t="s">
        <v>0</v>
      </c>
    </row>
    <row r="125" spans="1:18" ht="12.75">
      <c r="A125" s="3" t="s">
        <v>393</v>
      </c>
      <c r="B125" s="37">
        <v>0</v>
      </c>
      <c r="C125" s="38">
        <v>0</v>
      </c>
      <c r="D125" s="38">
        <v>0</v>
      </c>
      <c r="E125" s="38">
        <v>0</v>
      </c>
      <c r="F125" s="38">
        <v>160</v>
      </c>
      <c r="G125" s="38">
        <v>160</v>
      </c>
      <c r="H125" s="39">
        <v>160</v>
      </c>
      <c r="I125" s="38"/>
      <c r="J125" s="38"/>
      <c r="K125" s="48" t="s">
        <v>362</v>
      </c>
      <c r="L125" s="43" t="s">
        <v>363</v>
      </c>
      <c r="M125" s="49" t="s">
        <v>66</v>
      </c>
      <c r="N125" s="56" t="s">
        <v>215</v>
      </c>
      <c r="O125" s="44"/>
      <c r="P125" s="44" t="s">
        <v>364</v>
      </c>
      <c r="Q125" s="57" t="s">
        <v>43</v>
      </c>
      <c r="R125" s="9" t="s">
        <v>421</v>
      </c>
    </row>
    <row r="126" spans="1:18" ht="12.75">
      <c r="A126" s="3" t="s">
        <v>316</v>
      </c>
      <c r="B126" s="37">
        <v>0</v>
      </c>
      <c r="C126" s="38">
        <v>0</v>
      </c>
      <c r="D126" s="38">
        <v>0</v>
      </c>
      <c r="E126" s="38">
        <v>0</v>
      </c>
      <c r="F126" s="38">
        <v>16</v>
      </c>
      <c r="G126" s="38">
        <v>16</v>
      </c>
      <c r="H126" s="39">
        <v>16</v>
      </c>
      <c r="I126" s="38"/>
      <c r="J126" s="38"/>
      <c r="K126" s="48"/>
      <c r="L126" s="43"/>
      <c r="M126" s="49" t="s">
        <v>26</v>
      </c>
      <c r="N126" s="56" t="s">
        <v>31</v>
      </c>
      <c r="O126" s="44"/>
      <c r="P126" s="58"/>
      <c r="Q126" s="57"/>
      <c r="R126" s="3"/>
    </row>
    <row r="127" spans="1:18" ht="12.75">
      <c r="A127" s="4" t="s">
        <v>478</v>
      </c>
      <c r="B127" s="37">
        <v>0</v>
      </c>
      <c r="C127" s="38">
        <v>0</v>
      </c>
      <c r="D127" s="38">
        <v>0</v>
      </c>
      <c r="E127" s="38">
        <v>0</v>
      </c>
      <c r="F127" s="38">
        <v>30</v>
      </c>
      <c r="G127" s="38">
        <v>50</v>
      </c>
      <c r="H127" s="39">
        <v>50</v>
      </c>
      <c r="I127" s="38"/>
      <c r="J127" s="38"/>
      <c r="K127" s="48" t="s">
        <v>146</v>
      </c>
      <c r="L127" s="43"/>
      <c r="M127" s="49"/>
      <c r="N127" s="56" t="s">
        <v>198</v>
      </c>
      <c r="O127" s="44" t="s">
        <v>437</v>
      </c>
      <c r="P127" s="44" t="s">
        <v>402</v>
      </c>
      <c r="Q127" s="57" t="s">
        <v>76</v>
      </c>
      <c r="R127" s="3" t="s">
        <v>479</v>
      </c>
    </row>
    <row r="128" spans="1:18" ht="12.75">
      <c r="A128" s="4" t="s">
        <v>480</v>
      </c>
      <c r="B128" s="37">
        <v>0</v>
      </c>
      <c r="C128" s="38">
        <v>0</v>
      </c>
      <c r="D128" s="38">
        <v>0</v>
      </c>
      <c r="E128" s="38">
        <v>15</v>
      </c>
      <c r="F128" s="38">
        <v>15</v>
      </c>
      <c r="G128" s="38">
        <v>15</v>
      </c>
      <c r="H128" s="39">
        <v>15</v>
      </c>
      <c r="I128" s="38"/>
      <c r="J128" s="38"/>
      <c r="K128" s="48" t="s">
        <v>146</v>
      </c>
      <c r="L128" s="43"/>
      <c r="M128" s="49"/>
      <c r="N128" s="56" t="s">
        <v>198</v>
      </c>
      <c r="O128" s="44" t="s">
        <v>437</v>
      </c>
      <c r="P128" s="44" t="s">
        <v>402</v>
      </c>
      <c r="Q128" s="57" t="s">
        <v>76</v>
      </c>
      <c r="R128" s="3" t="s">
        <v>477</v>
      </c>
    </row>
    <row r="129" spans="1:18" ht="12.75">
      <c r="A129" s="4" t="s">
        <v>481</v>
      </c>
      <c r="B129" s="37">
        <v>0</v>
      </c>
      <c r="C129" s="38">
        <v>0</v>
      </c>
      <c r="D129" s="38">
        <v>0</v>
      </c>
      <c r="E129" s="38">
        <v>0</v>
      </c>
      <c r="F129" s="38">
        <v>0</v>
      </c>
      <c r="G129" s="38">
        <v>120</v>
      </c>
      <c r="H129" s="39">
        <v>120</v>
      </c>
      <c r="I129" s="38"/>
      <c r="J129" s="38"/>
      <c r="K129" s="48"/>
      <c r="L129" s="43"/>
      <c r="M129" s="49"/>
      <c r="N129" s="56" t="s">
        <v>198</v>
      </c>
      <c r="O129" s="44" t="s">
        <v>437</v>
      </c>
      <c r="P129" s="44" t="s">
        <v>402</v>
      </c>
      <c r="Q129" s="57" t="s">
        <v>76</v>
      </c>
      <c r="R129" s="3" t="s">
        <v>482</v>
      </c>
    </row>
    <row r="130" spans="1:18" ht="12.75">
      <c r="A130" s="3" t="s">
        <v>293</v>
      </c>
      <c r="B130" s="37">
        <v>0</v>
      </c>
      <c r="C130" s="38">
        <v>0</v>
      </c>
      <c r="D130" s="38">
        <v>0</v>
      </c>
      <c r="E130" s="38">
        <v>0</v>
      </c>
      <c r="F130" s="38">
        <v>0</v>
      </c>
      <c r="G130" s="38">
        <v>3.87</v>
      </c>
      <c r="H130" s="39">
        <v>3.87</v>
      </c>
      <c r="I130" s="38"/>
      <c r="J130" s="38"/>
      <c r="K130" s="48" t="s">
        <v>294</v>
      </c>
      <c r="L130" s="43" t="s">
        <v>295</v>
      </c>
      <c r="M130" s="49" t="s">
        <v>130</v>
      </c>
      <c r="N130" s="56" t="s">
        <v>142</v>
      </c>
      <c r="O130" s="44" t="s">
        <v>426</v>
      </c>
      <c r="P130" s="58" t="s">
        <v>40</v>
      </c>
      <c r="Q130" s="57" t="s">
        <v>75</v>
      </c>
      <c r="R130" s="3" t="s">
        <v>357</v>
      </c>
    </row>
    <row r="131" spans="1:18" ht="12.75">
      <c r="A131" s="3" t="s">
        <v>259</v>
      </c>
      <c r="B131" s="40">
        <v>0</v>
      </c>
      <c r="C131" s="41">
        <v>0</v>
      </c>
      <c r="D131" s="41">
        <v>0</v>
      </c>
      <c r="E131" s="41">
        <v>0.675</v>
      </c>
      <c r="F131" s="41">
        <v>0.675</v>
      </c>
      <c r="G131" s="41">
        <v>0.675</v>
      </c>
      <c r="H131" s="42">
        <v>0.675</v>
      </c>
      <c r="I131" s="41"/>
      <c r="J131" s="41"/>
      <c r="K131" s="50"/>
      <c r="L131" s="51"/>
      <c r="M131" s="52" t="s">
        <v>46</v>
      </c>
      <c r="N131" s="60" t="s">
        <v>142</v>
      </c>
      <c r="O131" s="61" t="s">
        <v>141</v>
      </c>
      <c r="P131" s="61" t="s">
        <v>40</v>
      </c>
      <c r="Q131" s="62" t="s">
        <v>75</v>
      </c>
      <c r="R131" s="3" t="s">
        <v>260</v>
      </c>
    </row>
    <row r="132" spans="2:10" ht="12.75">
      <c r="B132" s="71">
        <f aca="true" t="shared" si="2" ref="B132:H132">SUM(B2:B131)</f>
        <v>117.08000000000013</v>
      </c>
      <c r="C132" s="71">
        <f t="shared" si="2"/>
        <v>424.6089999999997</v>
      </c>
      <c r="D132" s="71">
        <f t="shared" si="2"/>
        <v>695.0899999999993</v>
      </c>
      <c r="E132" s="71">
        <f t="shared" si="2"/>
        <v>1577.3849999999993</v>
      </c>
      <c r="F132" s="71">
        <f t="shared" si="2"/>
        <v>2574.580999999999</v>
      </c>
      <c r="G132" s="71">
        <f t="shared" si="2"/>
        <v>3303.2009999999996</v>
      </c>
      <c r="H132" s="71">
        <f t="shared" si="2"/>
        <v>4388.0510000000095</v>
      </c>
      <c r="J132" s="74">
        <f>SUM(J2:J51)</f>
        <v>0.03126798291300003</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Lane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Lane</dc:creator>
  <cp:keywords/>
  <dc:description/>
  <cp:lastModifiedBy>Jim Lane</cp:lastModifiedBy>
  <dcterms:created xsi:type="dcterms:W3CDTF">2009-12-01T05:11:45Z</dcterms:created>
  <dcterms:modified xsi:type="dcterms:W3CDTF">2011-11-16T10:56:23Z</dcterms:modified>
  <cp:category/>
  <cp:version/>
  <cp:contentType/>
  <cp:contentStatus/>
</cp:coreProperties>
</file>