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260" yWindow="11780" windowWidth="28300" windowHeight="16360" tabRatio="500" activeTab="0"/>
  </bookViews>
  <sheets>
    <sheet name="Sheet1" sheetId="1" r:id="rId1"/>
  </sheets>
  <definedNames/>
  <calcPr fullCalcOnLoad="1"/>
</workbook>
</file>

<file path=xl/sharedStrings.xml><?xml version="1.0" encoding="utf-8"?>
<sst xmlns="http://schemas.openxmlformats.org/spreadsheetml/2006/main" count="807" uniqueCount="437">
  <si>
    <t>California</t>
  </si>
  <si>
    <t>OriginOil</t>
  </si>
  <si>
    <t>1 Mgy pilot is biobutanol-producing plant, St. Joseph, MO with ICM. "Gevo’s strategy is to retrofit ethanol capacity to produce butanol.  Our 1 MGPY demonstration plant, built with ICM, our exclusive engineering partner for No. America, is operating in St. Joe, MO.   We are currently in the market for and plan to bring 30-50 MGPY on line in 2011 and ramp up from there with a total of 500 MGPY in production by 2014.  So, say:  50 MGPY in 2011; 150 MGPY in 2012 and 300 MGPY in 2013." n Minnesota, Gevo announced it has agreed to acquire the 21 Mgy Agri-Energy ethanol plant in Luverne, and will commence mechanical retrofitting of the plant   to produce isobutanol. The company said that during most of the retrofit process, the facility will continue to produce ethanol, and that the conversion will be complete by Q1 2012.</t>
  </si>
  <si>
    <t>Shenandoah</t>
  </si>
  <si>
    <t>Iowa</t>
  </si>
  <si>
    <t>Green Plains Renewable Energy and BioProcess Algae announced plans for Phase II of the Grower Harvester algae project at Green Plains’ Shenandoah, Iowa ethanol plant. Phase II construction is expected to start in the next two weeks and there are plans to scale the technology 20 times larger than the initial Phase I of the project.</t>
  </si>
  <si>
    <t>BioProcess Algae</t>
  </si>
  <si>
    <t>Tarong Power Station</t>
  </si>
  <si>
    <t>Queensland</t>
  </si>
  <si>
    <t>Renewable diesel/jet</t>
  </si>
  <si>
    <t>Steam reform/FT</t>
  </si>
  <si>
    <t>Woodwaste/bagasse</t>
  </si>
  <si>
    <t>Collinswood</t>
  </si>
  <si>
    <t>Hawaii</t>
  </si>
  <si>
    <t>Renewble diesel</t>
  </si>
  <si>
    <t>Bagasse/cane trash</t>
  </si>
  <si>
    <t>In Mississippi, the state legislature approved Governor Haley Barbour’s special session request for a $75 million loan to KiOR for a proposed development of five biofuel plants in Mississippi by the Houston-based pyrolysis group. KiOR committed to invest a total of $500 million of its own funds towards its first three projects, including sites in the northern city of Columbus, in the center of the state in Newton County, and near the city of Bude in the struggling southwestern section of the state. The Digest has esimtaed production volumes and completion dates based on the investment size and typical permitting and construction timetables.</t>
  </si>
  <si>
    <t xml:space="preserve">1.3 Mgy open in 2009; shut down in 2010 for retrofit. </t>
  </si>
  <si>
    <t>KL Energy and Petrobras announced that they have entered into a Joint Development Agreement to jointly optimize KLE’s proprietary cellulosic ethanol process technology for sugarcane bagasse feedstock. As part of this agreement, The companies also said that they will develop a 4 Mgy bagasse-based cellulosic ethanol project that will be co-located with a Petrobras-owned sugarcane mill, which will come online in 2013.</t>
  </si>
  <si>
    <t>Brazil</t>
  </si>
  <si>
    <t>Cellulosic ethanol</t>
  </si>
  <si>
    <t>Enzymatic hydrolysys</t>
  </si>
  <si>
    <t>Bagasse</t>
  </si>
  <si>
    <t>Pyrolysis</t>
  </si>
  <si>
    <t>Advanced biofuel</t>
  </si>
  <si>
    <t>Columbus</t>
  </si>
  <si>
    <t>KiOR</t>
  </si>
  <si>
    <t>Digest estimates on timing. A $10 million algal fuel project jointly developed by Advanced Manufacturing Cooperative Research Centre, MBD Energy and James Cook University will be the base for a 3 Mgy (11 million liter), 200-acre (80 hectare) site that would consume up to 70,000 tones of CO2 from the Tarong Power Station.</t>
  </si>
  <si>
    <t>MBD Energy</t>
  </si>
  <si>
    <t>See Fiberight projects, using TMO technology. 10,000 gpy (est) open.</t>
  </si>
  <si>
    <t>150,000 is 2011 estimate based on Navy contracts announced; 100 Mgy is published 2012/13 target</t>
  </si>
  <si>
    <t>See MBD Energy (strategic partner and customer for OO technology)</t>
  </si>
  <si>
    <t>Los Angeles</t>
  </si>
  <si>
    <t>n Texas, Murphy Oil has purchased the former Panda Ethanol facility in Hereford. Though the company did not disclose the purchase price, it did say it would complete construction of the ethanol facility and should begin production within a year. Murphy Oil plans to use the 115 MGY plant to supply ethanol to its 1,000 retail fuel locations, most of which are Walmarts.</t>
  </si>
  <si>
    <t>Murphy Oil</t>
  </si>
  <si>
    <t>hemrec opened it pilot BioDME plant at the Smurfit Kappa paper mill in Piteå, Sweden. This pilot plant is part of the BioDME project where the production of BioDME and its use in heavy trucks is demonstrated.</t>
  </si>
  <si>
    <t>BP Biofuels</t>
  </si>
  <si>
    <t>1.4 Mgy open 36 Mgy 2012. 50 percent stake sold to BP by Verenium in 2010.</t>
  </si>
  <si>
    <t>Mississippi</t>
  </si>
  <si>
    <t>USA</t>
  </si>
  <si>
    <t>In Malaysia, the national government has announced a deal to construct nine fast pyrolysis plants by 2015, using Ensyn and UOP technology, that will convert palm waste into 316 Mgy of gasoline, diesel and jet fuel. Ensyn and UOP's joint venture, Envergent, will provide technical assistance to the project.</t>
  </si>
  <si>
    <t>Australia</t>
  </si>
  <si>
    <t>Petrobras</t>
  </si>
  <si>
    <t>Idemitsu Kosan</t>
  </si>
  <si>
    <t>Idemitsu Kosan announced that it is developing a biobutanol pilot plant that will open in 2013, in collaboration with the Research Institute of Innovative Technology for the Earth (RITE). The group said that it expected to commence commercial-scale production by 2020.</t>
  </si>
  <si>
    <t>Japan</t>
  </si>
  <si>
    <t>Biobutanol</t>
  </si>
  <si>
    <t>Rice straw, corn stalks</t>
  </si>
  <si>
    <t xml:space="preserve">Green Star Products announced it has signed a contract to build a biodiesel facility in conjunction with its West Coast-based Algae-to-Biodiesel project. </t>
  </si>
  <si>
    <t>Green Star Products</t>
  </si>
  <si>
    <t>Ensyn</t>
  </si>
  <si>
    <t>TBD</t>
  </si>
  <si>
    <t>Malaysia</t>
  </si>
  <si>
    <t>RDIF</t>
  </si>
  <si>
    <t>Fast pyrolysis</t>
  </si>
  <si>
    <t>Pal waste</t>
  </si>
  <si>
    <t>NExBTL renewable diesel is currently produced at two plants at the Porvoo refinery in Finland, the first of which was completed in 2007 and the second in 2009, with a combined capacity of 380,000 t/a. Neste Oil is currently building two new NExBTL plants in Singapore and Rotterdam, which are due to come on stream in 2010 and 2011 respectively. Representing a combined investment of around EUR 1.2 billion, these will be the world’s largest renewable diesel plants when completed, with a combined capacity of 1.6 million t/a</t>
  </si>
  <si>
    <t>Palm, Rapeseed oil, waste fat</t>
  </si>
  <si>
    <t>*Advanced Biofuel - palm oil sourcing may cause compliance issues with RFS2</t>
  </si>
  <si>
    <t>Straw</t>
  </si>
  <si>
    <t>CO2</t>
  </si>
  <si>
    <t>Stover</t>
  </si>
  <si>
    <t>Steel waste gas (CO)</t>
  </si>
  <si>
    <t>Lemna</t>
  </si>
  <si>
    <t>Cellulose</t>
  </si>
  <si>
    <t>Cellulsoe</t>
  </si>
  <si>
    <t>Mixed cellulose</t>
  </si>
  <si>
    <t>Opened pilot facility for MSW-to-ethanol in 2010. Following a total $24 million investment, the facility will be scaled to final commercial production capacity of approximately 6 million gallons of biofuel per year in 2011. In the UK, TMO Renewables has signed a deal with Fiberight in the US for a 20-year, $500 million deal to supply the American company with its proprietary GM bacteria used to break down MSW into biofuels. Fiberight claims that TMO’s technology is three to five years ahead of the US, while TMO claims it could supply up to 50% of the US’s second generation biofuel requirement under the RFS2.</t>
  </si>
  <si>
    <t>Hereford</t>
  </si>
  <si>
    <t>Texas</t>
  </si>
  <si>
    <t>Ethanol</t>
  </si>
  <si>
    <t>Fermentation</t>
  </si>
  <si>
    <t>Animal waste</t>
  </si>
  <si>
    <t>Cellulosic biofuel</t>
  </si>
  <si>
    <t>Pilot operating in Germany (2010)</t>
  </si>
  <si>
    <t>4.7 mgy production facilities will be completed no later than 12/2010; three locations in California</t>
  </si>
  <si>
    <t>Finland</t>
  </si>
  <si>
    <t xml:space="preserve">Solix </t>
  </si>
  <si>
    <t xml:space="preserve">PetroAlgae </t>
  </si>
  <si>
    <t xml:space="preserve">Algenol </t>
  </si>
  <si>
    <t xml:space="preserve">LanzaTech </t>
  </si>
  <si>
    <t>19 Mgy Fischer-Tropsch plant scheduled to open East London, 2014</t>
  </si>
  <si>
    <t>City</t>
  </si>
  <si>
    <t>Country</t>
  </si>
  <si>
    <t>State</t>
  </si>
  <si>
    <t>Kansas</t>
  </si>
  <si>
    <t>USA</t>
  </si>
  <si>
    <t>23 Mgy in Saskatoon in 2011 no month announced</t>
  </si>
  <si>
    <t>ClearFuels -Rentech joint  demonstration project in Colorado at Rentech PDU site, Commerce City, partially funded by DOE.</t>
  </si>
  <si>
    <t>Commerce City</t>
  </si>
  <si>
    <t>150,000 gpy pilot is open; 8 Mgy Rialto project timeline projects 2013 opening; 2014 estimated opening for Natchez MS project 250 Mgy</t>
  </si>
  <si>
    <t>CORE BioFuel</t>
  </si>
  <si>
    <t>Houston</t>
  </si>
  <si>
    <t>B.C.</t>
  </si>
  <si>
    <t>Gasoline</t>
  </si>
  <si>
    <t>Wood Waste</t>
  </si>
  <si>
    <t>RFS2 Category (US)</t>
  </si>
  <si>
    <t>Cellulosic biofuel</t>
  </si>
  <si>
    <t>Advanced Biofuel</t>
  </si>
  <si>
    <t>Biomass-based diesel</t>
  </si>
  <si>
    <t>Camelina</t>
  </si>
  <si>
    <t>Sugar</t>
  </si>
  <si>
    <t>Corn</t>
  </si>
  <si>
    <t>Black liquor</t>
  </si>
  <si>
    <t>Multi-feedstock</t>
  </si>
  <si>
    <t>Corn cob</t>
  </si>
  <si>
    <t>Animal wastes</t>
  </si>
  <si>
    <t>Porvoo</t>
  </si>
  <si>
    <t>In Kansas, Brighter Energy.org is reporting that Abengoa Bioenergy is on track to be operational at its proposed Hugoton-based cellulosic ethanol plant by 2013, and said that it has contracted for as much as 60 percent of the feedstock needed to supply the plant.</t>
  </si>
  <si>
    <t>10,000 gpy (est) open 500,000 gpy 2010 EOY 40 Mgy 2013</t>
  </si>
  <si>
    <t>Aurora Algae</t>
  </si>
  <si>
    <t>FL pilot (estimate production from 2 acres); demonstration scale planned for Western Australia (capacity and dates are Digest estimates)</t>
  </si>
  <si>
    <t>Release 1.6 (10/07/10)</t>
  </si>
  <si>
    <t xml:space="preserve">BlueFire Renewables </t>
  </si>
  <si>
    <t>Lancaster CA plant is 3.9 Mgy; additional project in MS in 19 Mgy - est opening in 2013 - added EPC, offtake and feedstocks contracts in recent months</t>
  </si>
  <si>
    <t>Utah</t>
  </si>
  <si>
    <t>TBD</t>
  </si>
  <si>
    <t>USA</t>
  </si>
  <si>
    <t>Biodiesel</t>
  </si>
  <si>
    <t>Algae transesterification</t>
  </si>
  <si>
    <t>Algae</t>
  </si>
  <si>
    <t>Advanced Biofuel</t>
  </si>
  <si>
    <t>10,000 gallons (Digest est.) QUT’s Mackay Renewable Biocommodities Pilot Plant (MRBPP), situated at Mackay Sugar Limited’s Racecourse Mill site, is near completion and the $8.2M facility will be available for access from July 2010. In addition to sugarcane bagasse and trash which is readily available from the sugar factory, the MRBPP will be capable of processing other biomass feedstocks sourced from partners throughout Australia to produce bioethanol and high value biocommodities at semi-industrial scale.</t>
  </si>
  <si>
    <t>National Research Council</t>
  </si>
  <si>
    <t>Preliminary work and engineering plans have been drawn up to build a 50,000L cultivation pilot plant at the NRC Ketch Harbour Marine Research Station.</t>
  </si>
  <si>
    <t>Ketch Harbour</t>
  </si>
  <si>
    <t>Nova Scotia</t>
  </si>
  <si>
    <t>Queensland Algal project</t>
  </si>
  <si>
    <t>U of Q</t>
  </si>
  <si>
    <t>Bioforming</t>
  </si>
  <si>
    <t>Gasification/fermentation</t>
  </si>
  <si>
    <t>Woodwaste</t>
  </si>
  <si>
    <t>6,000 gpy open (rounded to 10,000 gallons)- no timelines on commercial scale announced</t>
  </si>
  <si>
    <t>Rome</t>
  </si>
  <si>
    <t>New York</t>
  </si>
  <si>
    <t>Fellsmere</t>
  </si>
  <si>
    <t>Emmetsburg</t>
  </si>
  <si>
    <t>Poplar/energy woods</t>
  </si>
  <si>
    <t>Neste Oil</t>
  </si>
  <si>
    <t>Queensland University of Technology</t>
  </si>
  <si>
    <t>Mackay</t>
  </si>
  <si>
    <t>Queensland</t>
  </si>
  <si>
    <t>Australia</t>
  </si>
  <si>
    <t>Bagasse</t>
  </si>
  <si>
    <t>Bryan</t>
  </si>
  <si>
    <t>TX</t>
  </si>
  <si>
    <t>Biogasoline</t>
  </si>
  <si>
    <t>Fermentation/Chemprocessing</t>
  </si>
  <si>
    <t>Advanced biofuel</t>
  </si>
  <si>
    <t>100,000 gpy demonstration plant operational in 2010 - first commercial facility scheduled for 2012 Q4</t>
  </si>
  <si>
    <t>New Mexico</t>
  </si>
  <si>
    <t>Glenturret</t>
  </si>
  <si>
    <t>Perthshire</t>
  </si>
  <si>
    <t>KBR (NYSE: KBR) announced that it has been chosen to provide engineering services for a pilot algal biofuels plant in Queensland,</t>
  </si>
  <si>
    <t>Oxford Catalysts Group and SGC Energia announced that it has completing construction of its biomass-to-liquids (BTL) demonstration plant in Gussing.</t>
  </si>
  <si>
    <t>Oxford Catalysts</t>
  </si>
  <si>
    <t>Gussing</t>
  </si>
  <si>
    <t>Austria</t>
  </si>
  <si>
    <t>FT microchannel reactor</t>
  </si>
  <si>
    <t>Woodchips</t>
  </si>
  <si>
    <t>Aquatic Energy</t>
  </si>
  <si>
    <t>12 acre algae  demonstration facility, and addition of key science and advisory staff.</t>
  </si>
  <si>
    <t>120,000 gpy demo is open; 70 Mgy by 2012 (first commercial scale facility - estimated timeline)</t>
  </si>
  <si>
    <t>Butalco</t>
  </si>
  <si>
    <t>Sausalito</t>
  </si>
  <si>
    <t>TBD</t>
  </si>
  <si>
    <t>Vonore</t>
  </si>
  <si>
    <t>Tennessee</t>
  </si>
  <si>
    <t>Geismar</t>
  </si>
  <si>
    <t>2011 is announced demonstration date; 8 Mgy in Vero Beach, FL - $50M DOE grant in 2009</t>
  </si>
  <si>
    <t>American Process</t>
  </si>
  <si>
    <t>Technology</t>
  </si>
  <si>
    <t>EH</t>
  </si>
  <si>
    <t>Ethanol</t>
  </si>
  <si>
    <t>10,000 open (Brazil ) 2011 commercial (capacity 26 Mgy for Buge, Cosan/Shell and Guarani project); 1 Mgy (est) from $25M DOE grant for pilot in Emeryville, CA opening in (est) 2012</t>
  </si>
  <si>
    <t>ADM</t>
  </si>
  <si>
    <t>Estimate 1 Mgy from Decatur IL demo to produce ethanol/ethyl acetate, received $25 M DOE grant in 2009</t>
  </si>
  <si>
    <t>Clearfuels</t>
  </si>
  <si>
    <t>Haldor Topsoe</t>
  </si>
  <si>
    <t>Logos Technologies</t>
  </si>
  <si>
    <t>REII</t>
  </si>
  <si>
    <t>DOE $25M grant 2009 for 25 ton/day cellulosic demo</t>
  </si>
  <si>
    <t>Anacortes</t>
  </si>
  <si>
    <t>Washington</t>
  </si>
  <si>
    <t>Alpena</t>
  </si>
  <si>
    <t>Wisconsin</t>
  </si>
  <si>
    <t>Seambiotic</t>
  </si>
  <si>
    <t>US Biofuels</t>
  </si>
  <si>
    <t xml:space="preserve">Inbicon  </t>
  </si>
  <si>
    <t>250,000 open Dec 2010; ready for commercial thereafter, no annoucned projects or timelines</t>
  </si>
  <si>
    <t>75 Mgy renewable diesel plant under construction, slated for Q1 2010 opening</t>
  </si>
  <si>
    <t>Renewable diesel</t>
  </si>
  <si>
    <t>160,000 gpy pilot open in Butte, MT; Keyes CA plant 500,000 gallon capacity. "We are in the process of moving our existing 160,000 gallon commercial demonstration facility from Montana to California. We are awaiting a $3.2 million matching grant from the California Energy Commission before re-commissioning in California. The California facility will have expanded capacity, with the initial production comprising 500,000 gallons."</t>
  </si>
  <si>
    <t>Phycal</t>
  </si>
  <si>
    <t>When the pilot farm is fully operational by 2011, Phycal expects to produce 100,000 gallons of algal biocrude oil per year.</t>
  </si>
  <si>
    <t>Central Oahu</t>
  </si>
  <si>
    <t>Haawaii</t>
  </si>
  <si>
    <t>Algal oil extraction</t>
  </si>
  <si>
    <t>DOE $25M grant in 2009 for 890K gallon project in Alpena, MI</t>
  </si>
  <si>
    <t>Weyland plant - Ethanol pilot acid hydrolysis outside Bergen, Norway. Woody biomasss feedstock. Cooperation between Weyland and SH</t>
  </si>
  <si>
    <t>Weyland / Statoil Hydro</t>
  </si>
  <si>
    <t>Capacity estimated - at Glenturret distillery in Perthshire - Shell, Edrington Group and SETN are partners.</t>
  </si>
  <si>
    <t>Fuel</t>
  </si>
  <si>
    <t>10,000 gpy (est) open 2011 (est) in Leander, TX</t>
  </si>
  <si>
    <t>AE Biofuels</t>
  </si>
  <si>
    <t>West Lorne plant projects $1.5 million in sales for 2010; assuming 1 Mgy</t>
  </si>
  <si>
    <t>Gasification-Fermentation</t>
  </si>
  <si>
    <t>55 Mgy plant - published target opening is 2012, no month.location "in the Southeast" - revised down from 100 Mgy per Wes Bolsen interview 03/10</t>
  </si>
  <si>
    <t>Hugoton</t>
  </si>
  <si>
    <t>Decatur</t>
  </si>
  <si>
    <t>Illinois</t>
  </si>
  <si>
    <t>Butte</t>
  </si>
  <si>
    <t>Montana</t>
  </si>
  <si>
    <t>Puerta Libertadad</t>
  </si>
  <si>
    <t>Sonora</t>
  </si>
  <si>
    <t>Mexico</t>
  </si>
  <si>
    <t>100,000 gpy 2012 Dow project; 2013 250 Mgy Biofields; estimated production from existing pilot 10K; 300K demo in Ft Myers FL 2010</t>
  </si>
  <si>
    <t xml:space="preserve">Anacortes plant opening 2012 (Tesoro is partner) </t>
  </si>
  <si>
    <t>Kent BioEnergy</t>
  </si>
  <si>
    <t>HCL Clean Tech</t>
  </si>
  <si>
    <t>Durham</t>
  </si>
  <si>
    <t>US</t>
  </si>
  <si>
    <t>Mecca</t>
  </si>
  <si>
    <t>Renewable oils</t>
  </si>
  <si>
    <t>Renewable oils (for upgrading)</t>
  </si>
  <si>
    <t>Denmark</t>
  </si>
  <si>
    <t>Saskatoon</t>
  </si>
  <si>
    <t>Saskatchewan</t>
  </si>
  <si>
    <t>Leander</t>
  </si>
  <si>
    <t>Texas</t>
  </si>
  <si>
    <t>Upton</t>
  </si>
  <si>
    <t>Wyoming</t>
  </si>
  <si>
    <t>South Jeolia</t>
  </si>
  <si>
    <t>Korea</t>
  </si>
  <si>
    <t>North Island</t>
  </si>
  <si>
    <t>New Zealand</t>
  </si>
  <si>
    <t>Vancouver</t>
  </si>
  <si>
    <t>Okeechobee</t>
  </si>
  <si>
    <t>Biobutanol</t>
  </si>
  <si>
    <t>Iowa</t>
  </si>
  <si>
    <t>Soperton</t>
  </si>
  <si>
    <t>Georgia</t>
  </si>
  <si>
    <t>Sacramento</t>
  </si>
  <si>
    <t>250,000 gpy YE 2009 - no timelines on commercial scale announced</t>
  </si>
  <si>
    <t>Algae oil hydrotreating</t>
  </si>
  <si>
    <t xml:space="preserve">Fulcrum </t>
  </si>
  <si>
    <t>10.5 Mgy 2012 Sierra Biofuels</t>
  </si>
  <si>
    <t xml:space="preserve">Mascoma </t>
  </si>
  <si>
    <t xml:space="preserve">Range Fuels </t>
  </si>
  <si>
    <t>Choren</t>
  </si>
  <si>
    <t>Chemrec</t>
  </si>
  <si>
    <t>Dynamotive</t>
  </si>
  <si>
    <t>Joule</t>
  </si>
  <si>
    <t>Virent</t>
  </si>
  <si>
    <t xml:space="preserve">IneosBIO </t>
  </si>
  <si>
    <t xml:space="preserve">Coskata </t>
  </si>
  <si>
    <t xml:space="preserve">KL Energy </t>
  </si>
  <si>
    <t xml:space="preserve">Gevo </t>
  </si>
  <si>
    <t xml:space="preserve">Terrabon </t>
  </si>
  <si>
    <t xml:space="preserve">Dynamic Fuels </t>
  </si>
  <si>
    <t xml:space="preserve">Lignol </t>
  </si>
  <si>
    <t>$17.6M pilot project by 2011 - 28.5Mgy commercial scale (no date) - partnership with Biosystems - project in South Jeolla</t>
  </si>
  <si>
    <t>Scottish Bioenergy</t>
  </si>
  <si>
    <t>NM pilot (estimated production from 20 acres)</t>
  </si>
  <si>
    <t>AltAir</t>
  </si>
  <si>
    <t>LS9</t>
  </si>
  <si>
    <t>Pilot SF (10K estimate) 100K demo in FL 2010 10Mgy commercial end of 2011 (Okeechobee FL)</t>
  </si>
  <si>
    <t>British Airways</t>
  </si>
  <si>
    <t>North Carolina</t>
  </si>
  <si>
    <t>Hydrochloric acid</t>
  </si>
  <si>
    <t>160 acre process development.production facility south of Palm Springs</t>
  </si>
  <si>
    <t>Emeryville</t>
  </si>
  <si>
    <t>California</t>
  </si>
  <si>
    <t>Vero Beach</t>
  </si>
  <si>
    <t>Florida</t>
  </si>
  <si>
    <t>Lancaster</t>
  </si>
  <si>
    <t>Pitea</t>
  </si>
  <si>
    <t>Sweden</t>
  </si>
  <si>
    <t>Frieburg</t>
  </si>
  <si>
    <t>Germany</t>
  </si>
  <si>
    <t>Rialto</t>
  </si>
  <si>
    <t>UK Carbon Trust Algae consortium</t>
  </si>
  <si>
    <t xml:space="preserve"> </t>
  </si>
  <si>
    <t>Three-year project. Goal is $3.78 fuel. Participating are University of Coventry, London Queen Mary. University of Manchester, University of Newcastle, Critical Processes, Plymouth Marine Laboratory, Scottish Association for Marine Science, University of Sheffield, University of Southampton, University of Swansea and Bangor University.</t>
  </si>
  <si>
    <t>DOE $25M grant 2009 for 25 ton/day cellulosic demo; collaborating with EdeniQ in Corn-to-Cellulose Migration (CCM) program</t>
  </si>
  <si>
    <t>Butamax</t>
  </si>
  <si>
    <t>Hull</t>
  </si>
  <si>
    <t xml:space="preserve">Enerkem </t>
  </si>
  <si>
    <t xml:space="preserve">Abengoa </t>
  </si>
  <si>
    <t xml:space="preserve">DDCE </t>
  </si>
  <si>
    <t xml:space="preserve">Amyris </t>
  </si>
  <si>
    <t xml:space="preserve">ZeaChem </t>
  </si>
  <si>
    <t xml:space="preserve">POET </t>
  </si>
  <si>
    <t>Virent and Shell announced the successful startup of the Virent “Eagle” demonstration plant in April 2010, producing 10,000 gallons per year of biogasoline, a drop-in renewable fuel. The companies said engineering will commence in 2011 for a 100 Mgy commercial scale plant.</t>
  </si>
  <si>
    <t>Woodland Biofuels</t>
  </si>
  <si>
    <t>Sarnia</t>
  </si>
  <si>
    <t>Ortario</t>
  </si>
  <si>
    <t>Feedstock(s)</t>
  </si>
  <si>
    <t>Wood waste</t>
  </si>
  <si>
    <t>pilot est 10,000 gpy open 2 Mgy demo open 2011; 100 Mgy 2102 (biobutanol)</t>
  </si>
  <si>
    <t>The pilot plant will be located at Southern Research Institute’s Advanced Energy and Transportation Technologies Center in Durham.</t>
  </si>
  <si>
    <t>Pond Biofuels</t>
  </si>
  <si>
    <t>Thames River</t>
  </si>
  <si>
    <t>Ontario</t>
  </si>
  <si>
    <t>Algae burning/transesterifcation</t>
  </si>
  <si>
    <t>Woodland Biofuels pilot cellulosic ethanol plant in Sarnia, Ontario. The report says that the project is scheduled to be completed by mid-2011 and will produce less than 1 Mgy</t>
  </si>
  <si>
    <t>Notes</t>
  </si>
  <si>
    <t>TMO Renewables</t>
  </si>
  <si>
    <t>Scotland</t>
  </si>
  <si>
    <t>Ashkelon</t>
  </si>
  <si>
    <t>Israel</t>
  </si>
  <si>
    <t>South San Francisco</t>
  </si>
  <si>
    <t>Durango</t>
  </si>
  <si>
    <t>Colorado</t>
  </si>
  <si>
    <t>Hameelinna</t>
  </si>
  <si>
    <t>UK</t>
  </si>
  <si>
    <t>Jennings</t>
  </si>
  <si>
    <t>Bergen</t>
  </si>
  <si>
    <t>Norway</t>
  </si>
  <si>
    <t>East London</t>
  </si>
  <si>
    <t>Middlesex</t>
  </si>
  <si>
    <t>Boardman</t>
  </si>
  <si>
    <t>Oregon</t>
  </si>
  <si>
    <t>Ashkelon pilot plant, Israel - capacity est.</t>
  </si>
  <si>
    <t>SEKAB</t>
  </si>
  <si>
    <t>Sweden pilot operating since 2004 (capacity est)</t>
  </si>
  <si>
    <t>LiveFuels</t>
  </si>
  <si>
    <t>Pilot 45-acre algae farm</t>
  </si>
  <si>
    <t xml:space="preserve">Solazyme </t>
  </si>
  <si>
    <t xml:space="preserve">Iogen </t>
  </si>
  <si>
    <t>Q2 2010 20 Mgy Soperton, GA project.</t>
  </si>
  <si>
    <t>Sapphire Energy</t>
  </si>
  <si>
    <t>A consortium including Axion Energy, Catal International, CARE and Aquafuels Research has landed $10.5 million in UK government grant support via the Carbon Trust for the development of pyrolysis technology. The consortium's goal is the development of micro-refineries co-located at landfill sites and other waste sites by 2020. The group's first pilot plant will be operational by 2014 with a cost goal of $1.70-$2.70 per gallon (GBP 0.30-0.48 per liter).</t>
  </si>
  <si>
    <t>UOP-Aquaflow Bionomic</t>
  </si>
  <si>
    <t>Hopewell</t>
  </si>
  <si>
    <t>Virginia</t>
  </si>
  <si>
    <t>The project is a joint venture of the University of Florida (UF), Buckeye Technologies Inc. and the Florida Legislature, which provided $20 million in funding.</t>
  </si>
  <si>
    <t>National Technological University</t>
  </si>
  <si>
    <t>Mar de Plata</t>
  </si>
  <si>
    <t>200,000 gpy Rome, NY open 20 Mgy - originally scheduled for 2012 with a "may flip to 2013" - has now (5/10) been officially backed up to 2013, citing financing delays</t>
  </si>
  <si>
    <t>1.4 Mgy open 2009 Kalundborg, Denmark 18 Mgy open 2012 (est) Spiritwood complex ND</t>
  </si>
  <si>
    <t>UPM-Kymmene/Metso</t>
  </si>
  <si>
    <t>Biooil from wood waste - Fortum joining project - 112 Mgy capacity at commercial scale</t>
  </si>
  <si>
    <t>St1 Biofuels Oy</t>
  </si>
  <si>
    <t>first BionolixTM plant in Hämeenlinna, Finland by 2011 - capacity is estimated.</t>
  </si>
  <si>
    <t>ENN</t>
  </si>
  <si>
    <t>Kumho Petrochemical</t>
  </si>
  <si>
    <t>Louisiana</t>
  </si>
  <si>
    <t>West Lorne</t>
  </si>
  <si>
    <t>BC</t>
  </si>
  <si>
    <t>Canada</t>
  </si>
  <si>
    <t>Quebec</t>
  </si>
  <si>
    <t>St Joseph</t>
  </si>
  <si>
    <t>Missouri</t>
  </si>
  <si>
    <t>Kalundborg</t>
  </si>
  <si>
    <t>Fermentation</t>
  </si>
  <si>
    <t>Gasification</t>
  </si>
  <si>
    <t>Pyrolysis</t>
  </si>
  <si>
    <t>Algal fuels pilot open 2009 - capacity estimated</t>
  </si>
  <si>
    <t>Coking</t>
  </si>
  <si>
    <t>DOE $25M grant 2009 for 25 ton/day cellulosic demo; test sites at Toledo, Sacramento as of 1/2010 "for 2 years"</t>
  </si>
  <si>
    <t>Algae</t>
  </si>
  <si>
    <t>In May 2010, Novozymes, COFCO, and oil refiner Sinopec, signed a MOU for the construction of a cellulosic ethanol demonstration plant by COFCO and Sinopec, which Novozymes will supply with enzymes.</t>
  </si>
  <si>
    <t>Greenfield Ethanol</t>
  </si>
  <si>
    <t>Chatham</t>
  </si>
  <si>
    <t>A small-scale pilot facility has been built at the Centre of Excellence to run more advanced tests once the initial laboratory trials are completed.</t>
  </si>
  <si>
    <t>Abbreviations</t>
  </si>
  <si>
    <t>Renewable drop in fuel</t>
  </si>
  <si>
    <t>Fischer-Tropsch process</t>
  </si>
  <si>
    <t>Consolidated bioprocessing</t>
  </si>
  <si>
    <t>Enzymatic hydrolysis</t>
  </si>
  <si>
    <t>Acid Hydrolysis</t>
  </si>
  <si>
    <t xml:space="preserve">Cobalt </t>
  </si>
  <si>
    <t xml:space="preserve">Rentech </t>
  </si>
  <si>
    <t>BTL plant 156000 tonnes to open in Freiburg Germany in 2010</t>
  </si>
  <si>
    <t>The St. Marys Cement plant has introduced a CO2 pipeline from its main facility to a $4 million algae-growing demonstration facility operated by Pond Biofuels, which absorbs the CO2 using a strain of algae from the nearby Thames River</t>
  </si>
  <si>
    <t>ThermoChem Recovery International (TRI) announced in April 2010 that it had recently surpassed 1,000 hours of integrated operation of its state-of-the-art biomass-to-liquids process demonstration unit (PDU) in Durham, North Carolina.</t>
  </si>
  <si>
    <t>1.3 Mgy Quebec open 10 Mgy Alberta 2011 (est); 2nd project in Mississippi est 10 Mgy and estimated 2013 open, received $50MM DOE grant in 2009</t>
  </si>
  <si>
    <t>The project is utilizing seawater from a Mar de Plata industrial cooling process and is projected to yield 856 gallons of algal oil per acre (8000 liters per hectare).The project, which commenced in 2008, is using flocculation and centrifuges for algae extraction and said it was using an undisclosed algal strain adapted for local conditions.</t>
  </si>
  <si>
    <t>Praj MATRIX</t>
  </si>
  <si>
    <t>Pune</t>
  </si>
  <si>
    <t>India</t>
  </si>
  <si>
    <t>BioTfuel</t>
  </si>
  <si>
    <t>Argentina</t>
  </si>
  <si>
    <t>The company has invested $24.4 million in its 68 tons per day facility, which also functions as a development and marketing centre for testing customer-sourced raw materials, and for producing sample batches of bioethanol, biochemicals, and papermaking fibers. Chempolis has signed a $73 million license and EPC agreement with Tianjin Jiuqian Paper Co Ltd. to supply three formico biorefineries, each capable of producing 100,000 t/a of bleached wheat straw pulp. The new plants are scheduled to start up in 2012-2013. The DIgest estimates that half of tonnage will be used for fuel production.</t>
  </si>
  <si>
    <t>ThermoChem Recovery (TRI)</t>
  </si>
  <si>
    <t>BTL - syngas</t>
  </si>
  <si>
    <t xml:space="preserve">In April 2010, Naturally Scientific CEO Geoff Dixon said that his company had inked its first five commercial installations, a series of five $50 million projects that would be erected in China over the next five years. The Digest has estimated each project volume at 10 Mgy ($5 per gallon CAPEX) and projects that one will open in 2013 and one in 2014. </t>
  </si>
  <si>
    <t>COFCO/Sinopec</t>
  </si>
  <si>
    <t>Corn stover</t>
  </si>
  <si>
    <t>France</t>
  </si>
  <si>
    <t>Pilot (estimated capacity 10K gpy) open Q2 2009; announced target is 53 Mgy commercial scale, no firm date. Lignol announced in May 2010 that it has met operability targets and has operated its pilot cellulosic ethanol plant 24 hours per day, 5 days per week in recent months.</t>
  </si>
  <si>
    <t>Naturally Scientific</t>
  </si>
  <si>
    <t>China</t>
  </si>
  <si>
    <t>Plant cell culture</t>
  </si>
  <si>
    <t>ClearFuels has announced itas first commercial project in TN for about 20MGPY renewable diesel from woodwaste to be operational in 2014</t>
  </si>
  <si>
    <t>BP and Dupont have been in joint R&amp;D for 7 years, and the last five focused on biobutanol; The UK demonstration plant commissions in Q3 2010. Entering the US market and be commercially viable in late 2012 and early 2013, and Brazil in 2013. Volumes are Digest estimates based on retrofits of 100 Mgy ethanol plants to 80 Mgy of butanol.</t>
  </si>
  <si>
    <t>Chemopolis</t>
  </si>
  <si>
    <t>Oulu</t>
  </si>
  <si>
    <t>Ag, paper waste</t>
  </si>
  <si>
    <t>Black liquor gasification</t>
  </si>
  <si>
    <t>The project, managed by the DOE's National Energy Technology Laboratory, will capture CO2 from the exhaust stacks of the Hopewell caprolactam facility and deliver it in a controlled and efficient process to a pond near the plant, where algae will be grown using automated control systems from Honeywell Process Solutions and technology developed by New Zealand's Aquaflow Bionomic. The project will also support the independent evaluation of the use of RTP rapid thermal processing technology from Envergent Technologies, a joint venture between UOP and Ensyn Corp.</t>
  </si>
  <si>
    <t>Buckeye Technologies/University of Florida</t>
  </si>
  <si>
    <t>Perry</t>
  </si>
  <si>
    <t>Fiberight</t>
  </si>
  <si>
    <t>Ethanol (includes Range Fuels methanol)</t>
  </si>
  <si>
    <t>Boldface indicates project data is new, or revised since last release</t>
  </si>
  <si>
    <t>Five French partners and Uhde have launched BioTfueL, a $155.1 million project that uses the Fischer-Tropsch process to convert torrified wood biomass into drop-in renewable fuels. The group will launch two pilot projects in France, that will commence operation in 2012.</t>
  </si>
  <si>
    <t>Trenton Fuel Works</t>
  </si>
  <si>
    <t>Trenton</t>
  </si>
  <si>
    <t>New Jersey</t>
  </si>
  <si>
    <t>Blairstown</t>
  </si>
  <si>
    <t>MSW</t>
  </si>
  <si>
    <t>In New Jersey, Trenton Fuel Works announced details of its proposed 3.87 Mgy biomass-to-fuel pilot project in Trenton, converting food, paper and yard waste Trenton Fuel Works at a facility that will cost $2 million to acquire and $65 million to retrofit and commence operations.</t>
  </si>
  <si>
    <t>Advanced Biofuels Tracking Database</t>
  </si>
  <si>
    <t>Methanol/then ethanol</t>
  </si>
  <si>
    <t>Bio oil</t>
  </si>
  <si>
    <t>UK Carbon Trust pyrolysis consortium</t>
  </si>
  <si>
    <t>Bio-oil</t>
  </si>
  <si>
    <t>Columbus</t>
  </si>
  <si>
    <t>Powers Energy</t>
  </si>
  <si>
    <t>Lake County</t>
  </si>
  <si>
    <t>Indiana</t>
  </si>
  <si>
    <t>MSW</t>
  </si>
  <si>
    <t>Powers Energy is waiting for permission from the state’s Department of Environmental Management to begin work on its planned $254 million MSW-to-ethanol facility in Lake County.</t>
  </si>
  <si>
    <t>25 Mgy Project Liberty (Emmetsburg, IA), no announced month. Company's 2022 goals: 1 billion gallons through added capacity at POET’s existing network of 26 corn ethanol plants. 1.4 billion gallons through licensing of the POET technology to other existing corn ethanol producers. 1.1 billion gallons based on new feedstocks sourced through POET Biomass and through joint ventures, using wheat straw, switchgrass and municipal waste as feedstocks.</t>
  </si>
  <si>
    <t>Corn stover, switchgrass, MSW, wheat straw</t>
  </si>
  <si>
    <t>Algae fermentation</t>
  </si>
  <si>
    <t>Hydroprocessing</t>
  </si>
  <si>
    <t>RDIF</t>
  </si>
  <si>
    <t>CBP</t>
  </si>
  <si>
    <t>Algae transesterification</t>
  </si>
  <si>
    <t>Biodiesel</t>
  </si>
  <si>
    <t>AH</t>
  </si>
  <si>
    <t>BLG</t>
  </si>
  <si>
    <t>BioDME</t>
  </si>
  <si>
    <t>FT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</si>
</sst>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000"/>
    <numFmt numFmtId="170" formatCode="0.0"/>
    <numFmt numFmtId="171" formatCode="0.0%"/>
  </numFmts>
  <fonts count="11">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0"/>
      <name val="Arial"/>
      <family val="0"/>
    </font>
    <font>
      <b/>
      <sz val="10"/>
      <name val="Arial"/>
      <family val="0"/>
    </font>
    <font>
      <b/>
      <sz val="18"/>
      <name val="Arial"/>
      <family val="0"/>
    </font>
    <font>
      <sz val="8"/>
      <name val="Verdana"/>
      <family val="0"/>
    </font>
    <font>
      <b/>
      <sz val="12"/>
      <name val="Arial"/>
      <family val="0"/>
    </font>
  </fonts>
  <fills count="3">
    <fill>
      <patternFill/>
    </fill>
    <fill>
      <patternFill patternType="gray125"/>
    </fill>
    <fill>
      <patternFill patternType="solid">
        <fgColor indexed="9"/>
        <bgColor indexed="64"/>
      </patternFill>
    </fill>
  </fills>
  <borders count="1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2" fontId="6" fillId="2" borderId="0" xfId="0" applyNumberFormat="1" applyFont="1" applyFill="1" applyAlignment="1">
      <alignment/>
    </xf>
    <xf numFmtId="0" fontId="8" fillId="2" borderId="0" xfId="0" applyFont="1" applyFill="1" applyAlignment="1">
      <alignment vertical="center"/>
    </xf>
    <xf numFmtId="0" fontId="10" fillId="2" borderId="0" xfId="0" applyFont="1" applyFill="1" applyAlignment="1">
      <alignment vertical="center"/>
    </xf>
    <xf numFmtId="0" fontId="6" fillId="2" borderId="0" xfId="0" applyFont="1" applyFill="1" applyAlignment="1">
      <alignment/>
    </xf>
    <xf numFmtId="0" fontId="7" fillId="2" borderId="0" xfId="0" applyFont="1" applyFill="1" applyAlignment="1">
      <alignment/>
    </xf>
    <xf numFmtId="2" fontId="6" fillId="2" borderId="1" xfId="0" applyNumberFormat="1" applyFont="1" applyFill="1" applyBorder="1" applyAlignment="1">
      <alignment/>
    </xf>
    <xf numFmtId="2" fontId="6" fillId="2" borderId="2" xfId="0" applyNumberFormat="1" applyFont="1" applyFill="1" applyBorder="1" applyAlignment="1">
      <alignment/>
    </xf>
    <xf numFmtId="2" fontId="6" fillId="2" borderId="3" xfId="0" applyNumberFormat="1" applyFont="1" applyFill="1" applyBorder="1" applyAlignment="1">
      <alignment/>
    </xf>
    <xf numFmtId="2" fontId="6" fillId="2" borderId="0" xfId="0" applyNumberFormat="1" applyFont="1" applyFill="1" applyBorder="1" applyAlignment="1">
      <alignment/>
    </xf>
    <xf numFmtId="2" fontId="6" fillId="2" borderId="4" xfId="0" applyNumberFormat="1" applyFont="1" applyFill="1" applyBorder="1" applyAlignment="1">
      <alignment/>
    </xf>
    <xf numFmtId="2" fontId="6" fillId="2" borderId="5" xfId="0" applyNumberFormat="1" applyFont="1" applyFill="1" applyBorder="1" applyAlignment="1">
      <alignment/>
    </xf>
    <xf numFmtId="0" fontId="0" fillId="2" borderId="0" xfId="0" applyFont="1" applyFill="1" applyAlignment="1">
      <alignment/>
    </xf>
    <xf numFmtId="2" fontId="6" fillId="2" borderId="0" xfId="0" applyNumberFormat="1" applyFont="1" applyFill="1" applyAlignment="1">
      <alignment/>
    </xf>
    <xf numFmtId="0" fontId="6" fillId="2" borderId="0" xfId="0" applyFont="1" applyFill="1" applyBorder="1" applyAlignment="1">
      <alignment/>
    </xf>
    <xf numFmtId="0" fontId="0" fillId="0" borderId="0" xfId="0" applyAlignment="1">
      <alignment/>
    </xf>
    <xf numFmtId="2" fontId="6" fillId="2" borderId="6" xfId="0" applyNumberFormat="1" applyFont="1" applyFill="1" applyBorder="1" applyAlignment="1">
      <alignment/>
    </xf>
    <xf numFmtId="2" fontId="6" fillId="2" borderId="7" xfId="0" applyNumberFormat="1" applyFont="1" applyFill="1" applyBorder="1" applyAlignment="1">
      <alignment/>
    </xf>
    <xf numFmtId="2" fontId="6" fillId="2" borderId="8" xfId="0" applyNumberFormat="1" applyFont="1" applyFill="1" applyBorder="1" applyAlignment="1">
      <alignment/>
    </xf>
    <xf numFmtId="2" fontId="7" fillId="2" borderId="0" xfId="0" applyNumberFormat="1" applyFont="1" applyFill="1" applyAlignment="1">
      <alignment/>
    </xf>
    <xf numFmtId="9" fontId="6" fillId="2" borderId="0" xfId="21" applyFont="1" applyFill="1" applyAlignment="1">
      <alignment/>
    </xf>
    <xf numFmtId="9" fontId="6" fillId="2" borderId="0" xfId="21" applyFont="1" applyFill="1" applyBorder="1" applyAlignment="1">
      <alignment/>
    </xf>
    <xf numFmtId="10" fontId="6" fillId="2" borderId="0" xfId="21" applyNumberFormat="1" applyFont="1" applyFill="1" applyAlignment="1">
      <alignment/>
    </xf>
    <xf numFmtId="0" fontId="6" fillId="2" borderId="1" xfId="0" applyFont="1" applyFill="1" applyBorder="1" applyAlignment="1">
      <alignment/>
    </xf>
    <xf numFmtId="0" fontId="6" fillId="2" borderId="2" xfId="0" applyFont="1" applyFill="1" applyBorder="1" applyAlignment="1">
      <alignment/>
    </xf>
    <xf numFmtId="0" fontId="6" fillId="2" borderId="3" xfId="0" applyFont="1" applyFill="1" applyBorder="1" applyAlignment="1">
      <alignment/>
    </xf>
    <xf numFmtId="0" fontId="6" fillId="2" borderId="4" xfId="0" applyFont="1" applyFill="1" applyBorder="1" applyAlignment="1">
      <alignment/>
    </xf>
    <xf numFmtId="0" fontId="6" fillId="2" borderId="9" xfId="0" applyFont="1" applyFill="1" applyBorder="1" applyAlignment="1">
      <alignment/>
    </xf>
    <xf numFmtId="0" fontId="6" fillId="2" borderId="5" xfId="0" applyFont="1" applyFill="1" applyBorder="1" applyAlignment="1">
      <alignment/>
    </xf>
    <xf numFmtId="0" fontId="6" fillId="2" borderId="6" xfId="0" applyFont="1" applyFill="1" applyBorder="1" applyAlignment="1">
      <alignment/>
    </xf>
    <xf numFmtId="0" fontId="6" fillId="2" borderId="7" xfId="0" applyFont="1" applyFill="1" applyBorder="1" applyAlignment="1">
      <alignment/>
    </xf>
    <xf numFmtId="0" fontId="6" fillId="2" borderId="10" xfId="0" applyFont="1" applyFill="1" applyBorder="1" applyAlignment="1">
      <alignment/>
    </xf>
    <xf numFmtId="0" fontId="10" fillId="2"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2114550</xdr:colOff>
      <xdr:row>0</xdr:row>
      <xdr:rowOff>1028700</xdr:rowOff>
    </xdr:to>
    <xdr:pic>
      <xdr:nvPicPr>
        <xdr:cNvPr id="1" name="Picture 1"/>
        <xdr:cNvPicPr preferRelativeResize="1">
          <a:picLocks noChangeAspect="1"/>
        </xdr:cNvPicPr>
      </xdr:nvPicPr>
      <xdr:blipFill>
        <a:blip r:embed="rId1"/>
        <a:stretch>
          <a:fillRect/>
        </a:stretch>
      </xdr:blipFill>
      <xdr:spPr>
        <a:xfrm>
          <a:off x="133350" y="104775"/>
          <a:ext cx="19812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135"/>
  <sheetViews>
    <sheetView tabSelected="1" workbookViewId="0" topLeftCell="A12">
      <selection activeCell="J20" sqref="J20"/>
    </sheetView>
  </sheetViews>
  <sheetFormatPr defaultColWidth="11.00390625" defaultRowHeight="12.75"/>
  <cols>
    <col min="1" max="1" width="30.00390625" style="4" bestFit="1" customWidth="1"/>
    <col min="2" max="8" width="8.00390625" style="4" customWidth="1"/>
    <col min="9" max="9" width="11.125" style="4" customWidth="1"/>
    <col min="10" max="11" width="8.00390625" style="4" customWidth="1"/>
    <col min="12" max="12" width="13.375" style="4" customWidth="1"/>
    <col min="13" max="13" width="20.125" style="4" customWidth="1"/>
    <col min="14" max="14" width="14.25390625" style="4" customWidth="1"/>
    <col min="15" max="15" width="18.25390625" style="4" customWidth="1"/>
    <col min="16" max="16384" width="10.75390625" style="4" customWidth="1"/>
  </cols>
  <sheetData>
    <row r="1" ht="109.5" customHeight="1">
      <c r="B1" s="2" t="s">
        <v>414</v>
      </c>
    </row>
    <row r="2" ht="30" customHeight="1">
      <c r="B2" s="3" t="s">
        <v>112</v>
      </c>
    </row>
    <row r="3" spans="2:16" ht="12">
      <c r="B3" s="5">
        <v>2009</v>
      </c>
      <c r="C3" s="5">
        <v>2010</v>
      </c>
      <c r="D3" s="5">
        <v>2011</v>
      </c>
      <c r="E3" s="5">
        <v>2012</v>
      </c>
      <c r="F3" s="5">
        <v>2013</v>
      </c>
      <c r="G3" s="5">
        <v>2014</v>
      </c>
      <c r="H3" s="5">
        <v>2015</v>
      </c>
      <c r="I3" s="5" t="s">
        <v>82</v>
      </c>
      <c r="J3" s="5" t="s">
        <v>84</v>
      </c>
      <c r="K3" s="5" t="s">
        <v>83</v>
      </c>
      <c r="L3" s="5" t="s">
        <v>202</v>
      </c>
      <c r="M3" s="5" t="s">
        <v>171</v>
      </c>
      <c r="N3" s="5" t="s">
        <v>297</v>
      </c>
      <c r="O3" s="5" t="s">
        <v>96</v>
      </c>
      <c r="P3" s="5" t="s">
        <v>306</v>
      </c>
    </row>
    <row r="4" spans="1:16" ht="12">
      <c r="A4" s="5" t="s">
        <v>288</v>
      </c>
      <c r="B4" s="6">
        <v>0</v>
      </c>
      <c r="C4" s="7">
        <v>0</v>
      </c>
      <c r="D4" s="7">
        <v>0</v>
      </c>
      <c r="E4" s="7">
        <v>0</v>
      </c>
      <c r="F4" s="7">
        <v>15</v>
      </c>
      <c r="G4" s="8">
        <v>15</v>
      </c>
      <c r="H4" s="8">
        <v>15</v>
      </c>
      <c r="I4" s="9" t="s">
        <v>208</v>
      </c>
      <c r="J4" s="9" t="s">
        <v>85</v>
      </c>
      <c r="K4" s="9" t="s">
        <v>86</v>
      </c>
      <c r="L4" s="9" t="s">
        <v>173</v>
      </c>
      <c r="M4" s="9" t="s">
        <v>172</v>
      </c>
      <c r="N4" s="9" t="s">
        <v>389</v>
      </c>
      <c r="O4" s="9" t="s">
        <v>97</v>
      </c>
      <c r="P4" s="4" t="s">
        <v>108</v>
      </c>
    </row>
    <row r="5" spans="1:16" ht="12">
      <c r="A5" s="4" t="s">
        <v>175</v>
      </c>
      <c r="B5" s="10">
        <v>0</v>
      </c>
      <c r="C5" s="9">
        <v>0</v>
      </c>
      <c r="D5" s="9">
        <v>0</v>
      </c>
      <c r="E5" s="9">
        <v>1</v>
      </c>
      <c r="F5" s="9">
        <v>1</v>
      </c>
      <c r="G5" s="11">
        <v>1</v>
      </c>
      <c r="H5" s="11">
        <v>1</v>
      </c>
      <c r="I5" s="9" t="s">
        <v>209</v>
      </c>
      <c r="J5" s="9" t="s">
        <v>210</v>
      </c>
      <c r="K5" s="9" t="s">
        <v>86</v>
      </c>
      <c r="L5" s="9" t="s">
        <v>173</v>
      </c>
      <c r="M5" s="9" t="s">
        <v>172</v>
      </c>
      <c r="N5" s="9" t="s">
        <v>61</v>
      </c>
      <c r="O5" s="9" t="s">
        <v>97</v>
      </c>
      <c r="P5" s="4" t="s">
        <v>176</v>
      </c>
    </row>
    <row r="6" spans="1:16" ht="12">
      <c r="A6" s="4" t="s">
        <v>204</v>
      </c>
      <c r="B6" s="10">
        <v>0.01</v>
      </c>
      <c r="C6" s="9">
        <v>0.02</v>
      </c>
      <c r="D6" s="9">
        <v>0.05</v>
      </c>
      <c r="E6" s="9">
        <v>10.04</v>
      </c>
      <c r="F6" s="9">
        <v>10.05</v>
      </c>
      <c r="G6" s="11">
        <v>10.05</v>
      </c>
      <c r="H6" s="11">
        <v>10.05</v>
      </c>
      <c r="I6" s="9" t="s">
        <v>211</v>
      </c>
      <c r="J6" s="9" t="s">
        <v>212</v>
      </c>
      <c r="K6" s="9" t="s">
        <v>86</v>
      </c>
      <c r="L6" s="9" t="s">
        <v>173</v>
      </c>
      <c r="M6" s="9" t="s">
        <v>172</v>
      </c>
      <c r="N6" s="9"/>
      <c r="O6" s="9" t="s">
        <v>97</v>
      </c>
      <c r="P6" s="4" t="s">
        <v>192</v>
      </c>
    </row>
    <row r="7" spans="1:16" ht="12">
      <c r="A7" s="4" t="s">
        <v>79</v>
      </c>
      <c r="B7" s="10">
        <v>0.01</v>
      </c>
      <c r="C7" s="9">
        <v>0.3</v>
      </c>
      <c r="D7" s="9">
        <v>0.3</v>
      </c>
      <c r="E7" s="9">
        <v>0.4</v>
      </c>
      <c r="F7" s="9">
        <v>250.4</v>
      </c>
      <c r="G7" s="11">
        <v>750.4</v>
      </c>
      <c r="H7" s="11">
        <v>750.4</v>
      </c>
      <c r="I7" s="9" t="s">
        <v>213</v>
      </c>
      <c r="J7" s="9" t="s">
        <v>214</v>
      </c>
      <c r="K7" s="9" t="s">
        <v>215</v>
      </c>
      <c r="L7" s="9" t="s">
        <v>173</v>
      </c>
      <c r="M7" s="9" t="s">
        <v>427</v>
      </c>
      <c r="N7" s="9" t="s">
        <v>361</v>
      </c>
      <c r="O7" s="9" t="s">
        <v>98</v>
      </c>
      <c r="P7" s="4" t="s">
        <v>216</v>
      </c>
    </row>
    <row r="8" spans="1:16" ht="12">
      <c r="A8" s="4" t="s">
        <v>264</v>
      </c>
      <c r="B8" s="10">
        <v>0</v>
      </c>
      <c r="C8" s="9">
        <v>0</v>
      </c>
      <c r="D8" s="9">
        <v>0</v>
      </c>
      <c r="E8" s="9">
        <v>100</v>
      </c>
      <c r="F8" s="9">
        <v>100</v>
      </c>
      <c r="G8" s="11">
        <v>100</v>
      </c>
      <c r="H8" s="11">
        <v>100</v>
      </c>
      <c r="I8" s="9" t="s">
        <v>182</v>
      </c>
      <c r="J8" s="9" t="s">
        <v>183</v>
      </c>
      <c r="K8" s="9" t="s">
        <v>86</v>
      </c>
      <c r="L8" s="9" t="s">
        <v>429</v>
      </c>
      <c r="M8" s="9" t="s">
        <v>428</v>
      </c>
      <c r="N8" s="9" t="s">
        <v>100</v>
      </c>
      <c r="O8" s="9" t="s">
        <v>98</v>
      </c>
      <c r="P8" s="4" t="s">
        <v>217</v>
      </c>
    </row>
    <row r="9" spans="1:16" ht="12">
      <c r="A9" s="4" t="s">
        <v>170</v>
      </c>
      <c r="B9" s="10">
        <v>0</v>
      </c>
      <c r="C9" s="9">
        <v>0</v>
      </c>
      <c r="D9" s="9">
        <v>0.89</v>
      </c>
      <c r="E9" s="9">
        <v>0.89</v>
      </c>
      <c r="F9" s="9">
        <v>0.89</v>
      </c>
      <c r="G9" s="11">
        <v>0.89</v>
      </c>
      <c r="H9" s="11">
        <v>0.89</v>
      </c>
      <c r="I9" s="9" t="s">
        <v>184</v>
      </c>
      <c r="J9" s="9" t="s">
        <v>185</v>
      </c>
      <c r="K9" s="9" t="s">
        <v>86</v>
      </c>
      <c r="L9" s="9" t="s">
        <v>173</v>
      </c>
      <c r="M9" s="9" t="s">
        <v>172</v>
      </c>
      <c r="N9" s="9"/>
      <c r="O9" s="9" t="s">
        <v>98</v>
      </c>
      <c r="P9" s="4" t="s">
        <v>198</v>
      </c>
    </row>
    <row r="10" spans="1:16" ht="12">
      <c r="A10" s="4" t="s">
        <v>290</v>
      </c>
      <c r="B10" s="10">
        <v>0.01</v>
      </c>
      <c r="C10" s="9">
        <v>0.01</v>
      </c>
      <c r="D10" s="9">
        <v>0.02</v>
      </c>
      <c r="E10" s="9">
        <v>1.02</v>
      </c>
      <c r="F10" s="9">
        <v>27.02</v>
      </c>
      <c r="G10" s="11">
        <v>27.02</v>
      </c>
      <c r="H10" s="11">
        <v>27.02</v>
      </c>
      <c r="I10" s="9" t="s">
        <v>271</v>
      </c>
      <c r="J10" s="9" t="s">
        <v>272</v>
      </c>
      <c r="K10" s="9" t="s">
        <v>86</v>
      </c>
      <c r="L10" s="9" t="s">
        <v>429</v>
      </c>
      <c r="M10" s="9" t="s">
        <v>430</v>
      </c>
      <c r="N10" s="9" t="s">
        <v>101</v>
      </c>
      <c r="O10" s="9" t="s">
        <v>98</v>
      </c>
      <c r="P10" s="4" t="s">
        <v>174</v>
      </c>
    </row>
    <row r="11" spans="1:16" ht="12.75">
      <c r="A11" s="4" t="s">
        <v>160</v>
      </c>
      <c r="B11" s="10">
        <v>0</v>
      </c>
      <c r="C11" s="9">
        <v>0</v>
      </c>
      <c r="D11" s="9">
        <v>0.03</v>
      </c>
      <c r="E11" s="9">
        <v>0.03</v>
      </c>
      <c r="F11" s="9">
        <v>0.03</v>
      </c>
      <c r="G11" s="11">
        <v>0.03</v>
      </c>
      <c r="H11" s="11">
        <v>0.03</v>
      </c>
      <c r="I11" s="9"/>
      <c r="J11" s="9" t="s">
        <v>347</v>
      </c>
      <c r="K11" s="9" t="s">
        <v>86</v>
      </c>
      <c r="L11" s="9" t="s">
        <v>223</v>
      </c>
      <c r="M11" s="9" t="s">
        <v>197</v>
      </c>
      <c r="N11" s="9" t="s">
        <v>361</v>
      </c>
      <c r="O11" s="9" t="s">
        <v>98</v>
      </c>
      <c r="P11" s="12" t="s">
        <v>161</v>
      </c>
    </row>
    <row r="12" spans="1:16" ht="12">
      <c r="A12" s="5" t="s">
        <v>110</v>
      </c>
      <c r="B12" s="10">
        <v>0.01</v>
      </c>
      <c r="C12" s="9">
        <v>0.01</v>
      </c>
      <c r="D12" s="9">
        <v>0.01</v>
      </c>
      <c r="E12" s="9">
        <v>0.5</v>
      </c>
      <c r="F12" s="9">
        <v>0.5</v>
      </c>
      <c r="G12" s="11">
        <v>0.5</v>
      </c>
      <c r="H12" s="11">
        <v>0.5</v>
      </c>
      <c r="I12" s="9" t="s">
        <v>273</v>
      </c>
      <c r="J12" s="9" t="s">
        <v>274</v>
      </c>
      <c r="K12" s="9" t="s">
        <v>86</v>
      </c>
      <c r="L12" s="9" t="s">
        <v>432</v>
      </c>
      <c r="M12" s="9" t="s">
        <v>431</v>
      </c>
      <c r="N12" s="9" t="s">
        <v>361</v>
      </c>
      <c r="O12" s="9" t="s">
        <v>99</v>
      </c>
      <c r="P12" s="4" t="s">
        <v>111</v>
      </c>
    </row>
    <row r="13" spans="1:16" ht="12">
      <c r="A13" s="4" t="s">
        <v>382</v>
      </c>
      <c r="B13" s="10">
        <v>0</v>
      </c>
      <c r="C13" s="9">
        <v>0</v>
      </c>
      <c r="D13" s="9">
        <v>0</v>
      </c>
      <c r="E13" s="9">
        <v>0.02</v>
      </c>
      <c r="F13" s="9">
        <v>0.02</v>
      </c>
      <c r="G13" s="11">
        <v>0.02</v>
      </c>
      <c r="H13" s="11">
        <v>0.02</v>
      </c>
      <c r="I13" s="13"/>
      <c r="J13" s="13"/>
      <c r="K13" s="13" t="s">
        <v>390</v>
      </c>
      <c r="L13" s="13" t="s">
        <v>429</v>
      </c>
      <c r="M13" s="13"/>
      <c r="O13" s="9" t="s">
        <v>98</v>
      </c>
      <c r="P13" s="4" t="s">
        <v>407</v>
      </c>
    </row>
    <row r="14" spans="1:16" ht="12">
      <c r="A14" s="5" t="s">
        <v>6</v>
      </c>
      <c r="B14" s="10">
        <v>0</v>
      </c>
      <c r="C14" s="9">
        <v>0</v>
      </c>
      <c r="D14" s="9">
        <v>0.01</v>
      </c>
      <c r="E14" s="9">
        <v>0.01</v>
      </c>
      <c r="F14" s="9">
        <v>0.01</v>
      </c>
      <c r="G14" s="11">
        <v>0.01</v>
      </c>
      <c r="H14" s="11">
        <v>0.01</v>
      </c>
      <c r="I14" s="13" t="s">
        <v>3</v>
      </c>
      <c r="J14" s="13" t="s">
        <v>4</v>
      </c>
      <c r="K14" s="13" t="s">
        <v>117</v>
      </c>
      <c r="L14" s="13" t="s">
        <v>118</v>
      </c>
      <c r="M14" s="13" t="s">
        <v>119</v>
      </c>
      <c r="N14" s="4" t="s">
        <v>120</v>
      </c>
      <c r="O14" s="9" t="s">
        <v>24</v>
      </c>
      <c r="P14" s="4" t="s">
        <v>5</v>
      </c>
    </row>
    <row r="15" spans="1:16" ht="12">
      <c r="A15" s="5" t="s">
        <v>113</v>
      </c>
      <c r="B15" s="10">
        <v>0.01</v>
      </c>
      <c r="C15" s="9">
        <v>0.01</v>
      </c>
      <c r="D15" s="9">
        <v>3.91</v>
      </c>
      <c r="E15" s="9">
        <v>3.91</v>
      </c>
      <c r="F15" s="9">
        <v>22.91</v>
      </c>
      <c r="G15" s="11">
        <v>22.91</v>
      </c>
      <c r="H15" s="11">
        <v>22.91</v>
      </c>
      <c r="I15" s="9" t="s">
        <v>275</v>
      </c>
      <c r="J15" s="9" t="s">
        <v>272</v>
      </c>
      <c r="K15" s="9" t="s">
        <v>86</v>
      </c>
      <c r="L15" s="9" t="s">
        <v>173</v>
      </c>
      <c r="M15" s="9" t="s">
        <v>433</v>
      </c>
      <c r="N15" s="9" t="s">
        <v>412</v>
      </c>
      <c r="O15" s="9" t="s">
        <v>97</v>
      </c>
      <c r="P15" s="4" t="s">
        <v>114</v>
      </c>
    </row>
    <row r="16" spans="1:16" ht="12">
      <c r="A16" s="5" t="s">
        <v>36</v>
      </c>
      <c r="B16" s="10">
        <v>1.4</v>
      </c>
      <c r="C16" s="13">
        <v>1.4</v>
      </c>
      <c r="D16" s="13">
        <v>1.4</v>
      </c>
      <c r="E16" s="13">
        <v>37.4</v>
      </c>
      <c r="F16" s="13">
        <v>37.4</v>
      </c>
      <c r="G16" s="11">
        <v>37.4</v>
      </c>
      <c r="H16" s="11">
        <v>37.4</v>
      </c>
      <c r="I16" s="13" t="s">
        <v>316</v>
      </c>
      <c r="J16" s="13" t="s">
        <v>347</v>
      </c>
      <c r="K16" s="13" t="s">
        <v>86</v>
      </c>
      <c r="L16" s="13" t="s">
        <v>173</v>
      </c>
      <c r="M16" s="13" t="s">
        <v>172</v>
      </c>
      <c r="N16" s="13" t="s">
        <v>143</v>
      </c>
      <c r="O16" s="13" t="s">
        <v>97</v>
      </c>
      <c r="P16" s="4" t="s">
        <v>37</v>
      </c>
    </row>
    <row r="17" spans="1:16" ht="12">
      <c r="A17" s="4" t="s">
        <v>267</v>
      </c>
      <c r="B17" s="10">
        <v>0</v>
      </c>
      <c r="C17" s="9">
        <v>0</v>
      </c>
      <c r="D17" s="9">
        <v>0</v>
      </c>
      <c r="E17" s="9">
        <v>0</v>
      </c>
      <c r="F17" s="9">
        <v>0</v>
      </c>
      <c r="G17" s="11">
        <v>19</v>
      </c>
      <c r="H17" s="11">
        <v>19</v>
      </c>
      <c r="I17" s="13" t="s">
        <v>319</v>
      </c>
      <c r="J17" s="13" t="s">
        <v>320</v>
      </c>
      <c r="K17" s="13" t="s">
        <v>315</v>
      </c>
      <c r="L17" s="13" t="s">
        <v>429</v>
      </c>
      <c r="M17" s="13" t="s">
        <v>436</v>
      </c>
      <c r="N17" s="13" t="s">
        <v>412</v>
      </c>
      <c r="O17" s="9" t="s">
        <v>97</v>
      </c>
      <c r="P17" s="4" t="s">
        <v>81</v>
      </c>
    </row>
    <row r="18" spans="1:16" ht="12">
      <c r="A18" s="4" t="s">
        <v>402</v>
      </c>
      <c r="B18" s="10">
        <v>0</v>
      </c>
      <c r="C18" s="9">
        <v>0</v>
      </c>
      <c r="D18" s="9">
        <v>0.01</v>
      </c>
      <c r="E18" s="9">
        <v>0.01</v>
      </c>
      <c r="F18" s="9">
        <v>0.01</v>
      </c>
      <c r="G18" s="11">
        <v>0.01</v>
      </c>
      <c r="H18" s="11">
        <v>0.01</v>
      </c>
      <c r="I18" s="13" t="s">
        <v>403</v>
      </c>
      <c r="J18" s="13" t="s">
        <v>274</v>
      </c>
      <c r="K18" s="13" t="s">
        <v>86</v>
      </c>
      <c r="L18" s="13" t="s">
        <v>173</v>
      </c>
      <c r="M18" s="13" t="s">
        <v>172</v>
      </c>
      <c r="O18" s="9" t="s">
        <v>97</v>
      </c>
      <c r="P18" s="4" t="s">
        <v>336</v>
      </c>
    </row>
    <row r="19" spans="1:16" ht="12">
      <c r="A19" s="4" t="s">
        <v>163</v>
      </c>
      <c r="B19" s="10">
        <v>0.01</v>
      </c>
      <c r="C19" s="9">
        <v>0.01</v>
      </c>
      <c r="D19" s="9">
        <v>0.01</v>
      </c>
      <c r="E19" s="9">
        <v>0.01</v>
      </c>
      <c r="F19" s="9">
        <v>0.01</v>
      </c>
      <c r="G19" s="11">
        <v>0.01</v>
      </c>
      <c r="H19" s="11">
        <v>0.01</v>
      </c>
      <c r="I19" s="9"/>
      <c r="J19" s="9"/>
      <c r="K19" s="9" t="s">
        <v>279</v>
      </c>
      <c r="L19" s="9" t="s">
        <v>238</v>
      </c>
      <c r="M19" s="9"/>
      <c r="N19" s="9"/>
      <c r="O19" s="9" t="s">
        <v>97</v>
      </c>
      <c r="P19" s="4" t="s">
        <v>74</v>
      </c>
    </row>
    <row r="20" spans="1:16" ht="12">
      <c r="A20" s="4" t="s">
        <v>285</v>
      </c>
      <c r="B20" s="10">
        <v>0</v>
      </c>
      <c r="C20" s="9">
        <v>0.5</v>
      </c>
      <c r="D20" s="9">
        <v>0.5</v>
      </c>
      <c r="E20" s="9">
        <v>80.5</v>
      </c>
      <c r="F20" s="9">
        <v>160.5</v>
      </c>
      <c r="G20" s="11">
        <v>160.5</v>
      </c>
      <c r="H20" s="11">
        <v>160.5</v>
      </c>
      <c r="I20" s="9" t="s">
        <v>286</v>
      </c>
      <c r="J20" s="9"/>
      <c r="K20" s="9" t="s">
        <v>315</v>
      </c>
      <c r="L20" s="9" t="s">
        <v>238</v>
      </c>
      <c r="M20" s="9" t="s">
        <v>355</v>
      </c>
      <c r="N20" s="9" t="s">
        <v>102</v>
      </c>
      <c r="O20" s="9" t="s">
        <v>97</v>
      </c>
      <c r="P20" s="4" t="s">
        <v>396</v>
      </c>
    </row>
    <row r="21" spans="1:16" ht="12">
      <c r="A21" s="4" t="s">
        <v>397</v>
      </c>
      <c r="B21" s="10">
        <v>0</v>
      </c>
      <c r="C21" s="9">
        <v>0</v>
      </c>
      <c r="D21" s="9">
        <v>1.2</v>
      </c>
      <c r="E21" s="9">
        <v>3.7</v>
      </c>
      <c r="F21" s="9">
        <v>3.7</v>
      </c>
      <c r="G21" s="11">
        <v>3.7</v>
      </c>
      <c r="H21" s="11">
        <v>3.7</v>
      </c>
      <c r="I21" s="9" t="s">
        <v>398</v>
      </c>
      <c r="J21" s="9"/>
      <c r="K21" s="9" t="s">
        <v>76</v>
      </c>
      <c r="L21" s="9" t="s">
        <v>173</v>
      </c>
      <c r="M21" s="9"/>
      <c r="N21" s="9" t="s">
        <v>399</v>
      </c>
      <c r="O21" s="9" t="s">
        <v>97</v>
      </c>
      <c r="P21" s="4" t="s">
        <v>384</v>
      </c>
    </row>
    <row r="22" spans="1:16" ht="12">
      <c r="A22" s="5" t="s">
        <v>250</v>
      </c>
      <c r="B22" s="10">
        <v>0</v>
      </c>
      <c r="C22" s="9">
        <v>0.584</v>
      </c>
      <c r="D22" s="9">
        <v>0.584</v>
      </c>
      <c r="E22" s="9">
        <v>0.584</v>
      </c>
      <c r="F22" s="9">
        <v>40.584</v>
      </c>
      <c r="G22" s="11">
        <v>40.584</v>
      </c>
      <c r="H22" s="11">
        <v>40.584</v>
      </c>
      <c r="I22" s="9" t="s">
        <v>276</v>
      </c>
      <c r="J22" s="9"/>
      <c r="K22" s="9" t="s">
        <v>277</v>
      </c>
      <c r="L22" s="9" t="s">
        <v>435</v>
      </c>
      <c r="M22" s="9" t="s">
        <v>434</v>
      </c>
      <c r="N22" s="9" t="s">
        <v>103</v>
      </c>
      <c r="O22" s="9" t="s">
        <v>98</v>
      </c>
      <c r="P22" s="4" t="s">
        <v>35</v>
      </c>
    </row>
    <row r="23" spans="1:16" ht="12">
      <c r="A23" s="4" t="s">
        <v>249</v>
      </c>
      <c r="B23" s="10">
        <v>0</v>
      </c>
      <c r="C23" s="9">
        <v>4.1</v>
      </c>
      <c r="D23" s="9">
        <v>4.1</v>
      </c>
      <c r="E23" s="9">
        <v>4.1</v>
      </c>
      <c r="F23" s="9">
        <v>4.1</v>
      </c>
      <c r="G23" s="11">
        <v>4.1</v>
      </c>
      <c r="H23" s="11">
        <v>4.1</v>
      </c>
      <c r="I23" s="9" t="s">
        <v>278</v>
      </c>
      <c r="J23" s="9"/>
      <c r="K23" s="9" t="s">
        <v>279</v>
      </c>
      <c r="L23" s="9" t="s">
        <v>429</v>
      </c>
      <c r="M23" s="9" t="s">
        <v>436</v>
      </c>
      <c r="N23" s="9"/>
      <c r="O23" s="9" t="s">
        <v>98</v>
      </c>
      <c r="P23" s="4" t="s">
        <v>374</v>
      </c>
    </row>
    <row r="24" spans="1:16" ht="12.75">
      <c r="A24" s="4" t="s">
        <v>177</v>
      </c>
      <c r="B24" s="10">
        <v>0</v>
      </c>
      <c r="C24" s="13">
        <v>0</v>
      </c>
      <c r="D24" s="13">
        <v>0.07</v>
      </c>
      <c r="E24" s="13">
        <v>0.07</v>
      </c>
      <c r="F24" s="13">
        <v>0.07</v>
      </c>
      <c r="G24" s="11">
        <v>0.07</v>
      </c>
      <c r="H24" s="11">
        <v>0.07</v>
      </c>
      <c r="I24" s="13" t="s">
        <v>89</v>
      </c>
      <c r="J24" s="13" t="s">
        <v>313</v>
      </c>
      <c r="K24" s="13" t="s">
        <v>86</v>
      </c>
      <c r="L24" s="13" t="s">
        <v>9</v>
      </c>
      <c r="M24" s="13" t="s">
        <v>10</v>
      </c>
      <c r="N24" s="13" t="s">
        <v>11</v>
      </c>
      <c r="O24" s="1" t="s">
        <v>98</v>
      </c>
      <c r="P24" s="4" t="s">
        <v>88</v>
      </c>
    </row>
    <row r="25" spans="1:16" ht="12.75">
      <c r="A25" s="4" t="s">
        <v>177</v>
      </c>
      <c r="B25" s="10">
        <v>0</v>
      </c>
      <c r="C25" s="13">
        <v>0</v>
      </c>
      <c r="D25" s="13">
        <v>0</v>
      </c>
      <c r="E25" s="13">
        <v>0</v>
      </c>
      <c r="F25" s="13">
        <v>0</v>
      </c>
      <c r="G25" s="11">
        <v>20</v>
      </c>
      <c r="H25" s="11">
        <v>20</v>
      </c>
      <c r="I25" s="13" t="s">
        <v>12</v>
      </c>
      <c r="J25" s="13" t="s">
        <v>167</v>
      </c>
      <c r="K25" s="13" t="s">
        <v>86</v>
      </c>
      <c r="L25" s="13" t="s">
        <v>9</v>
      </c>
      <c r="M25" s="13" t="s">
        <v>10</v>
      </c>
      <c r="N25" s="13" t="s">
        <v>131</v>
      </c>
      <c r="O25" s="1" t="s">
        <v>98</v>
      </c>
      <c r="P25" s="4" t="s">
        <v>395</v>
      </c>
    </row>
    <row r="26" spans="1:15" ht="12.75">
      <c r="A26" s="4" t="s">
        <v>177</v>
      </c>
      <c r="B26" s="10">
        <v>0</v>
      </c>
      <c r="C26" s="13">
        <v>0</v>
      </c>
      <c r="D26" s="13">
        <v>0</v>
      </c>
      <c r="E26" s="13">
        <v>0</v>
      </c>
      <c r="F26" s="13">
        <v>0</v>
      </c>
      <c r="G26" s="11">
        <v>0</v>
      </c>
      <c r="H26" s="11">
        <v>18</v>
      </c>
      <c r="I26" s="13"/>
      <c r="J26" s="13" t="s">
        <v>13</v>
      </c>
      <c r="K26" s="13" t="s">
        <v>86</v>
      </c>
      <c r="L26" s="13" t="s">
        <v>14</v>
      </c>
      <c r="M26" s="13" t="s">
        <v>10</v>
      </c>
      <c r="N26" s="13" t="s">
        <v>15</v>
      </c>
      <c r="O26" s="1" t="s">
        <v>98</v>
      </c>
    </row>
    <row r="27" spans="1:16" ht="12">
      <c r="A27" s="4" t="s">
        <v>372</v>
      </c>
      <c r="B27" s="10">
        <v>0.01</v>
      </c>
      <c r="C27" s="9">
        <v>0.01</v>
      </c>
      <c r="D27" s="9">
        <v>2.01</v>
      </c>
      <c r="E27" s="9">
        <v>102.01</v>
      </c>
      <c r="F27" s="9">
        <v>102.01</v>
      </c>
      <c r="G27" s="11">
        <v>102.01</v>
      </c>
      <c r="H27" s="11">
        <v>102.01</v>
      </c>
      <c r="I27" s="9" t="s">
        <v>164</v>
      </c>
      <c r="J27" s="9" t="s">
        <v>272</v>
      </c>
      <c r="K27" s="9" t="s">
        <v>86</v>
      </c>
      <c r="L27" s="9" t="s">
        <v>238</v>
      </c>
      <c r="M27" s="9" t="s">
        <v>355</v>
      </c>
      <c r="N27" s="9" t="s">
        <v>102</v>
      </c>
      <c r="O27" s="13" t="s">
        <v>97</v>
      </c>
      <c r="P27" s="4" t="s">
        <v>299</v>
      </c>
    </row>
    <row r="28" spans="1:16" ht="12">
      <c r="A28" s="4" t="s">
        <v>388</v>
      </c>
      <c r="B28" s="10">
        <v>0</v>
      </c>
      <c r="C28" s="9">
        <v>0</v>
      </c>
      <c r="D28" s="9">
        <v>3</v>
      </c>
      <c r="E28" s="9">
        <v>3</v>
      </c>
      <c r="F28" s="9">
        <v>3</v>
      </c>
      <c r="G28" s="11">
        <v>3</v>
      </c>
      <c r="H28" s="11">
        <v>3</v>
      </c>
      <c r="I28" s="9"/>
      <c r="J28" s="9"/>
      <c r="K28" s="9" t="s">
        <v>393</v>
      </c>
      <c r="L28" s="9" t="s">
        <v>173</v>
      </c>
      <c r="M28" s="9" t="s">
        <v>172</v>
      </c>
      <c r="N28" s="9" t="s">
        <v>389</v>
      </c>
      <c r="O28" s="13" t="s">
        <v>97</v>
      </c>
      <c r="P28" s="4" t="s">
        <v>362</v>
      </c>
    </row>
    <row r="29" spans="1:15" ht="12">
      <c r="A29" s="4" t="s">
        <v>91</v>
      </c>
      <c r="B29" s="10">
        <v>0</v>
      </c>
      <c r="C29" s="13">
        <v>0</v>
      </c>
      <c r="D29" s="13">
        <v>0</v>
      </c>
      <c r="E29" s="13">
        <v>4.4</v>
      </c>
      <c r="F29" s="13">
        <v>17.8</v>
      </c>
      <c r="G29" s="11">
        <v>17.8</v>
      </c>
      <c r="H29" s="11">
        <v>17.8</v>
      </c>
      <c r="I29" s="13" t="s">
        <v>92</v>
      </c>
      <c r="J29" s="13" t="s">
        <v>93</v>
      </c>
      <c r="K29" s="13" t="s">
        <v>350</v>
      </c>
      <c r="L29" s="13" t="s">
        <v>94</v>
      </c>
      <c r="M29" s="13" t="s">
        <v>356</v>
      </c>
      <c r="N29" s="13" t="s">
        <v>95</v>
      </c>
      <c r="O29" s="13"/>
    </row>
    <row r="30" spans="1:16" ht="12">
      <c r="A30" s="4" t="s">
        <v>255</v>
      </c>
      <c r="B30" s="10">
        <v>0.05</v>
      </c>
      <c r="C30" s="9">
        <v>0.05</v>
      </c>
      <c r="D30" s="9">
        <v>0.05</v>
      </c>
      <c r="E30" s="9">
        <v>55.05</v>
      </c>
      <c r="F30" s="9">
        <v>55.05</v>
      </c>
      <c r="G30" s="11">
        <v>55.05</v>
      </c>
      <c r="H30" s="11">
        <v>55.05</v>
      </c>
      <c r="I30" s="9" t="s">
        <v>165</v>
      </c>
      <c r="J30" s="9"/>
      <c r="K30" s="9" t="s">
        <v>86</v>
      </c>
      <c r="L30" s="9" t="s">
        <v>173</v>
      </c>
      <c r="M30" s="9" t="s">
        <v>356</v>
      </c>
      <c r="N30" s="9" t="s">
        <v>104</v>
      </c>
      <c r="O30" s="13" t="s">
        <v>97</v>
      </c>
      <c r="P30" s="4" t="s">
        <v>207</v>
      </c>
    </row>
    <row r="31" spans="1:16" ht="12">
      <c r="A31" s="4" t="s">
        <v>289</v>
      </c>
      <c r="B31" s="10">
        <v>0</v>
      </c>
      <c r="C31" s="9">
        <v>0.25</v>
      </c>
      <c r="D31" s="9">
        <v>0.25</v>
      </c>
      <c r="E31" s="9">
        <v>0.25</v>
      </c>
      <c r="F31" s="9">
        <v>0.25</v>
      </c>
      <c r="G31" s="11">
        <v>0.25</v>
      </c>
      <c r="H31" s="11">
        <v>0.25</v>
      </c>
      <c r="I31" s="9" t="s">
        <v>166</v>
      </c>
      <c r="J31" s="9" t="s">
        <v>167</v>
      </c>
      <c r="K31" s="9" t="s">
        <v>86</v>
      </c>
      <c r="L31" s="9" t="s">
        <v>173</v>
      </c>
      <c r="M31" s="9" t="s">
        <v>172</v>
      </c>
      <c r="N31" s="9" t="s">
        <v>105</v>
      </c>
      <c r="O31" s="13" t="s">
        <v>97</v>
      </c>
      <c r="P31" s="4" t="s">
        <v>243</v>
      </c>
    </row>
    <row r="32" spans="1:16" ht="12">
      <c r="A32" s="4" t="s">
        <v>259</v>
      </c>
      <c r="B32" s="10">
        <v>0</v>
      </c>
      <c r="C32" s="9">
        <v>75</v>
      </c>
      <c r="D32" s="9">
        <v>75</v>
      </c>
      <c r="E32" s="9">
        <v>75</v>
      </c>
      <c r="F32" s="9">
        <v>75</v>
      </c>
      <c r="G32" s="11">
        <v>75</v>
      </c>
      <c r="H32" s="11">
        <v>75</v>
      </c>
      <c r="I32" s="9" t="s">
        <v>168</v>
      </c>
      <c r="J32" s="9" t="s">
        <v>347</v>
      </c>
      <c r="K32" s="9" t="s">
        <v>86</v>
      </c>
      <c r="L32" s="9" t="s">
        <v>191</v>
      </c>
      <c r="M32" s="9" t="s">
        <v>436</v>
      </c>
      <c r="N32" s="9" t="s">
        <v>106</v>
      </c>
      <c r="O32" s="9" t="s">
        <v>98</v>
      </c>
      <c r="P32" s="4" t="s">
        <v>190</v>
      </c>
    </row>
    <row r="33" spans="1:16" ht="12">
      <c r="A33" s="4" t="s">
        <v>251</v>
      </c>
      <c r="B33" s="10">
        <v>0.01</v>
      </c>
      <c r="C33" s="9">
        <v>1.01</v>
      </c>
      <c r="D33" s="9">
        <v>1.01</v>
      </c>
      <c r="E33" s="9">
        <v>1.01</v>
      </c>
      <c r="F33" s="9">
        <v>1.01</v>
      </c>
      <c r="G33" s="11">
        <v>1.01</v>
      </c>
      <c r="H33" s="11">
        <v>1.01</v>
      </c>
      <c r="I33" s="9" t="s">
        <v>348</v>
      </c>
      <c r="J33" s="9" t="s">
        <v>349</v>
      </c>
      <c r="K33" s="9" t="s">
        <v>350</v>
      </c>
      <c r="L33" s="13" t="s">
        <v>418</v>
      </c>
      <c r="M33" s="9" t="s">
        <v>357</v>
      </c>
      <c r="N33" s="9"/>
      <c r="O33" s="9" t="s">
        <v>98</v>
      </c>
      <c r="P33" s="4" t="s">
        <v>205</v>
      </c>
    </row>
    <row r="34" spans="1:16" ht="12">
      <c r="A34" s="4" t="s">
        <v>287</v>
      </c>
      <c r="B34" s="10">
        <v>1.3</v>
      </c>
      <c r="C34" s="9">
        <v>1.3</v>
      </c>
      <c r="D34" s="9">
        <v>11.3</v>
      </c>
      <c r="E34" s="9">
        <v>11.3</v>
      </c>
      <c r="F34" s="9">
        <v>21.3</v>
      </c>
      <c r="G34" s="11">
        <v>21.3</v>
      </c>
      <c r="H34" s="11">
        <v>21.3</v>
      </c>
      <c r="I34" s="9"/>
      <c r="J34" s="9" t="s">
        <v>351</v>
      </c>
      <c r="K34" s="9" t="s">
        <v>350</v>
      </c>
      <c r="L34" s="9" t="s">
        <v>173</v>
      </c>
      <c r="M34" s="9" t="s">
        <v>356</v>
      </c>
      <c r="N34" s="9"/>
      <c r="O34" s="13" t="s">
        <v>97</v>
      </c>
      <c r="P34" s="4" t="s">
        <v>377</v>
      </c>
    </row>
    <row r="35" spans="1:16" ht="12">
      <c r="A35" s="4" t="s">
        <v>345</v>
      </c>
      <c r="B35" s="10">
        <v>0.01</v>
      </c>
      <c r="C35" s="9">
        <v>0.01</v>
      </c>
      <c r="D35" s="9">
        <v>0.01</v>
      </c>
      <c r="E35" s="9">
        <v>0.01</v>
      </c>
      <c r="F35" s="9">
        <v>0.01</v>
      </c>
      <c r="G35" s="11">
        <v>0.01</v>
      </c>
      <c r="H35" s="11">
        <v>0.01</v>
      </c>
      <c r="I35" s="9" t="s">
        <v>165</v>
      </c>
      <c r="J35" s="9"/>
      <c r="K35" s="9"/>
      <c r="L35" s="9" t="s">
        <v>432</v>
      </c>
      <c r="M35" s="9" t="s">
        <v>431</v>
      </c>
      <c r="N35" s="9"/>
      <c r="O35" s="9" t="s">
        <v>99</v>
      </c>
      <c r="P35" s="4" t="s">
        <v>358</v>
      </c>
    </row>
    <row r="36" spans="1:16" ht="12">
      <c r="A36" s="4" t="s">
        <v>50</v>
      </c>
      <c r="B36" s="10">
        <v>0</v>
      </c>
      <c r="C36" s="9">
        <v>0</v>
      </c>
      <c r="D36" s="9">
        <v>0</v>
      </c>
      <c r="E36" s="9">
        <v>0</v>
      </c>
      <c r="F36" s="9">
        <v>0</v>
      </c>
      <c r="G36" s="11">
        <v>0</v>
      </c>
      <c r="H36" s="11">
        <v>316</v>
      </c>
      <c r="I36" s="9" t="s">
        <v>51</v>
      </c>
      <c r="J36" s="9"/>
      <c r="K36" s="9" t="s">
        <v>52</v>
      </c>
      <c r="L36" s="9" t="s">
        <v>53</v>
      </c>
      <c r="M36" s="9" t="s">
        <v>54</v>
      </c>
      <c r="N36" s="9" t="s">
        <v>55</v>
      </c>
      <c r="O36" s="9"/>
      <c r="P36" s="4" t="s">
        <v>40</v>
      </c>
    </row>
    <row r="37" spans="1:16" ht="12">
      <c r="A37" s="5" t="s">
        <v>404</v>
      </c>
      <c r="B37" s="10">
        <v>0</v>
      </c>
      <c r="C37" s="9">
        <v>0.01</v>
      </c>
      <c r="D37" s="9">
        <v>6</v>
      </c>
      <c r="E37" s="9">
        <v>6</v>
      </c>
      <c r="F37" s="9">
        <v>6</v>
      </c>
      <c r="G37" s="11">
        <v>6</v>
      </c>
      <c r="H37" s="11">
        <v>6</v>
      </c>
      <c r="I37" s="9" t="s">
        <v>411</v>
      </c>
      <c r="J37" s="9" t="s">
        <v>239</v>
      </c>
      <c r="K37" s="9" t="s">
        <v>86</v>
      </c>
      <c r="L37" s="9" t="s">
        <v>173</v>
      </c>
      <c r="M37" s="9" t="s">
        <v>172</v>
      </c>
      <c r="N37" s="9" t="s">
        <v>412</v>
      </c>
      <c r="O37" s="13" t="s">
        <v>97</v>
      </c>
      <c r="P37" s="4" t="s">
        <v>67</v>
      </c>
    </row>
    <row r="38" spans="1:16" ht="12">
      <c r="A38" s="4" t="s">
        <v>245</v>
      </c>
      <c r="B38" s="10">
        <v>0.01</v>
      </c>
      <c r="C38" s="9">
        <v>0.01</v>
      </c>
      <c r="D38" s="9">
        <v>0.01</v>
      </c>
      <c r="E38" s="9">
        <v>10.51</v>
      </c>
      <c r="F38" s="9">
        <v>10.51</v>
      </c>
      <c r="G38" s="11">
        <v>10.51</v>
      </c>
      <c r="H38" s="11">
        <v>10.51</v>
      </c>
      <c r="I38" s="9"/>
      <c r="J38" s="9" t="s">
        <v>272</v>
      </c>
      <c r="K38" s="9" t="s">
        <v>86</v>
      </c>
      <c r="L38" s="9" t="s">
        <v>173</v>
      </c>
      <c r="M38" s="9" t="s">
        <v>356</v>
      </c>
      <c r="N38" s="9"/>
      <c r="O38" s="13" t="s">
        <v>97</v>
      </c>
      <c r="P38" s="4" t="s">
        <v>246</v>
      </c>
    </row>
    <row r="39" spans="1:16" ht="12">
      <c r="A39" s="4" t="s">
        <v>257</v>
      </c>
      <c r="B39" s="10">
        <v>1</v>
      </c>
      <c r="C39" s="9">
        <v>1</v>
      </c>
      <c r="D39" s="9">
        <v>1</v>
      </c>
      <c r="E39" s="9">
        <v>16</v>
      </c>
      <c r="F39" s="9">
        <v>300</v>
      </c>
      <c r="G39" s="11">
        <v>300</v>
      </c>
      <c r="H39" s="11">
        <v>300</v>
      </c>
      <c r="I39" s="9" t="s">
        <v>352</v>
      </c>
      <c r="J39" s="9" t="s">
        <v>353</v>
      </c>
      <c r="K39" s="9" t="s">
        <v>86</v>
      </c>
      <c r="L39" s="9" t="s">
        <v>238</v>
      </c>
      <c r="M39" s="9" t="s">
        <v>355</v>
      </c>
      <c r="N39" s="9"/>
      <c r="O39" s="9" t="s">
        <v>98</v>
      </c>
      <c r="P39" s="4" t="s">
        <v>2</v>
      </c>
    </row>
    <row r="40" spans="1:16" ht="12">
      <c r="A40" s="4" t="s">
        <v>363</v>
      </c>
      <c r="B40" s="10">
        <v>0</v>
      </c>
      <c r="C40" s="9">
        <v>0</v>
      </c>
      <c r="D40" s="9">
        <v>0.01</v>
      </c>
      <c r="E40" s="9">
        <v>0.01</v>
      </c>
      <c r="F40" s="9">
        <v>0.01</v>
      </c>
      <c r="G40" s="11">
        <v>0.01</v>
      </c>
      <c r="H40" s="11">
        <v>0.01</v>
      </c>
      <c r="I40" s="13" t="s">
        <v>364</v>
      </c>
      <c r="J40" s="13" t="s">
        <v>303</v>
      </c>
      <c r="K40" s="13" t="s">
        <v>350</v>
      </c>
      <c r="L40" s="13" t="s">
        <v>173</v>
      </c>
      <c r="M40" s="13" t="s">
        <v>172</v>
      </c>
      <c r="O40" s="13" t="s">
        <v>97</v>
      </c>
      <c r="P40" s="4" t="s">
        <v>365</v>
      </c>
    </row>
    <row r="41" spans="1:16" ht="12">
      <c r="A41" s="5" t="s">
        <v>49</v>
      </c>
      <c r="B41" s="10">
        <v>0</v>
      </c>
      <c r="C41" s="9">
        <v>0</v>
      </c>
      <c r="D41" s="9">
        <v>0</v>
      </c>
      <c r="E41" s="9">
        <v>2</v>
      </c>
      <c r="F41" s="9">
        <v>2</v>
      </c>
      <c r="G41" s="11">
        <v>2</v>
      </c>
      <c r="H41" s="11">
        <v>2</v>
      </c>
      <c r="I41" s="13" t="s">
        <v>116</v>
      </c>
      <c r="J41" s="13" t="s">
        <v>115</v>
      </c>
      <c r="K41" s="13" t="s">
        <v>117</v>
      </c>
      <c r="L41" s="13" t="s">
        <v>118</v>
      </c>
      <c r="M41" s="13" t="s">
        <v>119</v>
      </c>
      <c r="N41" s="4" t="s">
        <v>120</v>
      </c>
      <c r="O41" s="13" t="s">
        <v>121</v>
      </c>
      <c r="P41" s="4" t="s">
        <v>48</v>
      </c>
    </row>
    <row r="42" spans="1:16" ht="12">
      <c r="A42" s="4" t="s">
        <v>178</v>
      </c>
      <c r="B42" s="10">
        <v>0</v>
      </c>
      <c r="C42" s="9">
        <v>0</v>
      </c>
      <c r="D42" s="9">
        <v>0</v>
      </c>
      <c r="E42" s="9">
        <v>0.8</v>
      </c>
      <c r="F42" s="9">
        <v>0.8</v>
      </c>
      <c r="G42" s="11">
        <v>0.8</v>
      </c>
      <c r="H42" s="11">
        <v>0.8</v>
      </c>
      <c r="I42" s="9" t="s">
        <v>165</v>
      </c>
      <c r="J42" s="9"/>
      <c r="K42" s="9" t="s">
        <v>86</v>
      </c>
      <c r="L42" s="9" t="s">
        <v>173</v>
      </c>
      <c r="M42" s="9" t="s">
        <v>172</v>
      </c>
      <c r="N42" s="9"/>
      <c r="O42" s="13" t="s">
        <v>97</v>
      </c>
      <c r="P42" s="4" t="s">
        <v>181</v>
      </c>
    </row>
    <row r="43" spans="1:16" ht="12">
      <c r="A43" s="4" t="s">
        <v>219</v>
      </c>
      <c r="B43" s="10">
        <v>0</v>
      </c>
      <c r="C43" s="9">
        <v>0</v>
      </c>
      <c r="D43" s="9">
        <v>0.01</v>
      </c>
      <c r="E43" s="9">
        <v>0.01</v>
      </c>
      <c r="F43" s="9">
        <v>0.01</v>
      </c>
      <c r="G43" s="11">
        <v>0.01</v>
      </c>
      <c r="H43" s="11">
        <v>0.01</v>
      </c>
      <c r="I43" s="9" t="s">
        <v>220</v>
      </c>
      <c r="J43" s="9" t="s">
        <v>268</v>
      </c>
      <c r="K43" s="9" t="s">
        <v>86</v>
      </c>
      <c r="L43" s="9" t="s">
        <v>173</v>
      </c>
      <c r="M43" s="9" t="s">
        <v>269</v>
      </c>
      <c r="N43" s="9"/>
      <c r="O43" s="13" t="s">
        <v>97</v>
      </c>
      <c r="P43" s="4" t="s">
        <v>300</v>
      </c>
    </row>
    <row r="44" spans="1:16" ht="12">
      <c r="A44" s="5" t="s">
        <v>43</v>
      </c>
      <c r="B44" s="10">
        <v>0</v>
      </c>
      <c r="C44" s="9">
        <v>0</v>
      </c>
      <c r="D44" s="9">
        <v>0</v>
      </c>
      <c r="E44" s="9">
        <v>0</v>
      </c>
      <c r="F44" s="9">
        <v>0.01</v>
      </c>
      <c r="G44" s="11">
        <v>0.01</v>
      </c>
      <c r="H44" s="11">
        <v>0.01</v>
      </c>
      <c r="I44" s="9"/>
      <c r="J44" s="9"/>
      <c r="K44" s="9" t="s">
        <v>45</v>
      </c>
      <c r="L44" s="9" t="s">
        <v>46</v>
      </c>
      <c r="M44" s="9" t="s">
        <v>71</v>
      </c>
      <c r="N44" s="9" t="s">
        <v>47</v>
      </c>
      <c r="O44" s="13"/>
      <c r="P44" s="4" t="s">
        <v>44</v>
      </c>
    </row>
    <row r="45" spans="1:16" ht="12">
      <c r="A45" s="4" t="s">
        <v>188</v>
      </c>
      <c r="B45" s="10">
        <v>1.4</v>
      </c>
      <c r="C45" s="9">
        <v>1.4</v>
      </c>
      <c r="D45" s="9">
        <v>1.4</v>
      </c>
      <c r="E45" s="9">
        <v>19.4</v>
      </c>
      <c r="F45" s="9">
        <v>19.4</v>
      </c>
      <c r="G45" s="11">
        <v>19.4</v>
      </c>
      <c r="H45" s="11">
        <v>19.4</v>
      </c>
      <c r="I45" s="9" t="s">
        <v>354</v>
      </c>
      <c r="J45" s="9"/>
      <c r="K45" s="9" t="s">
        <v>225</v>
      </c>
      <c r="L45" s="9" t="s">
        <v>173</v>
      </c>
      <c r="M45" s="9" t="s">
        <v>172</v>
      </c>
      <c r="N45" s="9" t="s">
        <v>59</v>
      </c>
      <c r="O45" s="13" t="s">
        <v>97</v>
      </c>
      <c r="P45" s="4" t="s">
        <v>340</v>
      </c>
    </row>
    <row r="46" spans="1:16" ht="12">
      <c r="A46" s="4" t="s">
        <v>254</v>
      </c>
      <c r="B46" s="10">
        <v>0</v>
      </c>
      <c r="C46" s="9">
        <v>0</v>
      </c>
      <c r="D46" s="9">
        <v>8</v>
      </c>
      <c r="E46" s="9">
        <v>8</v>
      </c>
      <c r="F46" s="9">
        <v>8</v>
      </c>
      <c r="G46" s="11">
        <v>8</v>
      </c>
      <c r="H46" s="11">
        <v>8</v>
      </c>
      <c r="I46" s="9" t="s">
        <v>273</v>
      </c>
      <c r="J46" s="9" t="s">
        <v>274</v>
      </c>
      <c r="K46" s="9" t="s">
        <v>86</v>
      </c>
      <c r="L46" s="9" t="s">
        <v>173</v>
      </c>
      <c r="M46" s="9" t="s">
        <v>206</v>
      </c>
      <c r="N46" s="9"/>
      <c r="O46" s="13" t="s">
        <v>97</v>
      </c>
      <c r="P46" s="4" t="s">
        <v>169</v>
      </c>
    </row>
    <row r="47" spans="1:16" ht="12">
      <c r="A47" s="4" t="s">
        <v>329</v>
      </c>
      <c r="B47" s="10">
        <v>0.48</v>
      </c>
      <c r="C47" s="9">
        <v>0.48</v>
      </c>
      <c r="D47" s="9">
        <v>23.48</v>
      </c>
      <c r="E47" s="9">
        <v>23.48</v>
      </c>
      <c r="F47" s="9">
        <v>23.48</v>
      </c>
      <c r="G47" s="11">
        <v>23.48</v>
      </c>
      <c r="H47" s="11">
        <v>23.48</v>
      </c>
      <c r="I47" s="9" t="s">
        <v>226</v>
      </c>
      <c r="J47" s="9" t="s">
        <v>227</v>
      </c>
      <c r="K47" s="9" t="s">
        <v>350</v>
      </c>
      <c r="L47" s="9" t="s">
        <v>173</v>
      </c>
      <c r="M47" s="9" t="s">
        <v>172</v>
      </c>
      <c r="N47" s="9" t="s">
        <v>61</v>
      </c>
      <c r="O47" s="13" t="s">
        <v>97</v>
      </c>
      <c r="P47" s="4" t="s">
        <v>87</v>
      </c>
    </row>
    <row r="48" spans="1:16" ht="12">
      <c r="A48" s="4" t="s">
        <v>252</v>
      </c>
      <c r="B48" s="10">
        <v>0</v>
      </c>
      <c r="C48" s="9">
        <v>0.01</v>
      </c>
      <c r="D48" s="9">
        <v>0.01</v>
      </c>
      <c r="E48" s="9">
        <v>0.01</v>
      </c>
      <c r="F48" s="9">
        <v>0.01</v>
      </c>
      <c r="G48" s="11">
        <v>0.01</v>
      </c>
      <c r="H48" s="11">
        <v>0.01</v>
      </c>
      <c r="I48" s="9" t="s">
        <v>228</v>
      </c>
      <c r="J48" s="9" t="s">
        <v>229</v>
      </c>
      <c r="K48" s="9" t="s">
        <v>86</v>
      </c>
      <c r="L48" s="9" t="s">
        <v>429</v>
      </c>
      <c r="M48" s="9" t="s">
        <v>430</v>
      </c>
      <c r="N48" s="9" t="s">
        <v>60</v>
      </c>
      <c r="O48" s="9" t="s">
        <v>98</v>
      </c>
      <c r="P48" s="4" t="s">
        <v>203</v>
      </c>
    </row>
    <row r="49" spans="1:16" ht="12">
      <c r="A49" s="4" t="s">
        <v>218</v>
      </c>
      <c r="B49" s="10">
        <v>0.01</v>
      </c>
      <c r="C49" s="9">
        <v>0.01</v>
      </c>
      <c r="D49" s="9">
        <v>0.01</v>
      </c>
      <c r="E49" s="9">
        <v>0.01</v>
      </c>
      <c r="F49" s="9">
        <v>0.01</v>
      </c>
      <c r="G49" s="11">
        <v>0.01</v>
      </c>
      <c r="H49" s="11">
        <v>0.01</v>
      </c>
      <c r="I49" s="9" t="s">
        <v>222</v>
      </c>
      <c r="J49" s="9" t="s">
        <v>272</v>
      </c>
      <c r="K49" s="9" t="s">
        <v>39</v>
      </c>
      <c r="L49" s="9" t="s">
        <v>223</v>
      </c>
      <c r="M49" s="9" t="s">
        <v>197</v>
      </c>
      <c r="N49" s="9" t="s">
        <v>361</v>
      </c>
      <c r="O49" s="9" t="s">
        <v>98</v>
      </c>
      <c r="P49" s="4" t="s">
        <v>270</v>
      </c>
    </row>
    <row r="50" spans="1:16" ht="12">
      <c r="A50" s="5" t="s">
        <v>26</v>
      </c>
      <c r="B50" s="10">
        <v>0</v>
      </c>
      <c r="C50" s="9">
        <v>0.229</v>
      </c>
      <c r="D50" s="9">
        <v>0.23</v>
      </c>
      <c r="E50" s="9">
        <v>0.23</v>
      </c>
      <c r="F50" s="9">
        <v>80</v>
      </c>
      <c r="G50" s="11">
        <v>80</v>
      </c>
      <c r="H50" s="11">
        <v>120</v>
      </c>
      <c r="I50" s="9" t="s">
        <v>25</v>
      </c>
      <c r="J50" s="9" t="s">
        <v>38</v>
      </c>
      <c r="K50" s="9" t="s">
        <v>117</v>
      </c>
      <c r="L50" s="9" t="s">
        <v>53</v>
      </c>
      <c r="M50" s="9" t="s">
        <v>23</v>
      </c>
      <c r="N50" s="9"/>
      <c r="O50" s="9" t="s">
        <v>24</v>
      </c>
      <c r="P50" s="4" t="s">
        <v>16</v>
      </c>
    </row>
    <row r="51" spans="1:16" ht="12">
      <c r="A51" s="5" t="s">
        <v>256</v>
      </c>
      <c r="B51" s="10">
        <v>1.3</v>
      </c>
      <c r="C51" s="9">
        <v>0</v>
      </c>
      <c r="D51" s="9">
        <v>1.3</v>
      </c>
      <c r="E51" s="9">
        <v>1.3</v>
      </c>
      <c r="F51" s="9">
        <v>1.3</v>
      </c>
      <c r="G51" s="11">
        <v>1.3</v>
      </c>
      <c r="H51" s="11">
        <v>1.3</v>
      </c>
      <c r="I51" s="9" t="s">
        <v>230</v>
      </c>
      <c r="J51" s="9" t="s">
        <v>231</v>
      </c>
      <c r="K51" s="9" t="s">
        <v>86</v>
      </c>
      <c r="L51" s="13" t="s">
        <v>173</v>
      </c>
      <c r="M51" s="13" t="s">
        <v>172</v>
      </c>
      <c r="N51" s="13" t="s">
        <v>61</v>
      </c>
      <c r="O51" s="13" t="s">
        <v>97</v>
      </c>
      <c r="P51" s="4" t="s">
        <v>17</v>
      </c>
    </row>
    <row r="52" spans="1:16" ht="12">
      <c r="A52" s="4" t="s">
        <v>346</v>
      </c>
      <c r="B52" s="10">
        <v>0</v>
      </c>
      <c r="C52" s="9">
        <v>0</v>
      </c>
      <c r="D52" s="9">
        <v>0.386</v>
      </c>
      <c r="E52" s="9">
        <v>0.386</v>
      </c>
      <c r="F52" s="9">
        <v>0.386</v>
      </c>
      <c r="G52" s="11">
        <v>0.386</v>
      </c>
      <c r="H52" s="11">
        <v>0.386</v>
      </c>
      <c r="I52" s="9" t="s">
        <v>232</v>
      </c>
      <c r="J52" s="9"/>
      <c r="K52" s="9" t="s">
        <v>233</v>
      </c>
      <c r="L52" s="9" t="s">
        <v>432</v>
      </c>
      <c r="M52" s="9" t="s">
        <v>431</v>
      </c>
      <c r="N52" s="9" t="s">
        <v>361</v>
      </c>
      <c r="O52" s="9" t="s">
        <v>99</v>
      </c>
      <c r="P52" s="4" t="s">
        <v>261</v>
      </c>
    </row>
    <row r="53" spans="1:16" ht="12">
      <c r="A53" s="4" t="s">
        <v>80</v>
      </c>
      <c r="B53" s="10">
        <v>0.01</v>
      </c>
      <c r="C53" s="9">
        <v>0.51</v>
      </c>
      <c r="D53" s="9">
        <v>0.51</v>
      </c>
      <c r="E53" s="9">
        <v>1.51</v>
      </c>
      <c r="F53" s="9">
        <v>40</v>
      </c>
      <c r="G53" s="11">
        <v>40</v>
      </c>
      <c r="H53" s="11">
        <v>40</v>
      </c>
      <c r="I53" s="9"/>
      <c r="J53" s="9" t="s">
        <v>234</v>
      </c>
      <c r="K53" s="9" t="s">
        <v>235</v>
      </c>
      <c r="L53" s="9" t="s">
        <v>173</v>
      </c>
      <c r="M53" s="9" t="s">
        <v>356</v>
      </c>
      <c r="N53" s="9" t="s">
        <v>62</v>
      </c>
      <c r="O53" s="13" t="s">
        <v>97</v>
      </c>
      <c r="P53" s="4" t="s">
        <v>109</v>
      </c>
    </row>
    <row r="54" spans="1:16" ht="12">
      <c r="A54" s="4" t="s">
        <v>260</v>
      </c>
      <c r="B54" s="10">
        <v>0.01</v>
      </c>
      <c r="C54" s="9">
        <v>0.02</v>
      </c>
      <c r="D54" s="9">
        <v>0.02</v>
      </c>
      <c r="E54" s="9">
        <v>0.02</v>
      </c>
      <c r="F54" s="9">
        <v>0.02</v>
      </c>
      <c r="G54" s="11">
        <v>0.02</v>
      </c>
      <c r="H54" s="11">
        <v>0.02</v>
      </c>
      <c r="I54" s="9" t="s">
        <v>236</v>
      </c>
      <c r="J54" s="9" t="s">
        <v>349</v>
      </c>
      <c r="K54" s="9" t="s">
        <v>350</v>
      </c>
      <c r="L54" s="9" t="s">
        <v>173</v>
      </c>
      <c r="M54" s="9" t="s">
        <v>172</v>
      </c>
      <c r="N54" s="9" t="s">
        <v>298</v>
      </c>
      <c r="O54" s="13" t="s">
        <v>97</v>
      </c>
      <c r="P54" s="4" t="s">
        <v>391</v>
      </c>
    </row>
    <row r="55" spans="1:16" ht="12">
      <c r="A55" s="4" t="s">
        <v>326</v>
      </c>
      <c r="B55" s="10">
        <v>0.01</v>
      </c>
      <c r="C55" s="9">
        <v>0.01</v>
      </c>
      <c r="D55" s="9">
        <v>0.01</v>
      </c>
      <c r="E55" s="9">
        <v>0.01</v>
      </c>
      <c r="F55" s="9">
        <v>0.01</v>
      </c>
      <c r="G55" s="11">
        <v>0.01</v>
      </c>
      <c r="H55" s="11">
        <v>0.01</v>
      </c>
      <c r="I55" s="9"/>
      <c r="J55" s="9"/>
      <c r="K55" s="9" t="s">
        <v>86</v>
      </c>
      <c r="L55" s="9" t="s">
        <v>432</v>
      </c>
      <c r="M55" s="9" t="s">
        <v>431</v>
      </c>
      <c r="N55" s="9" t="s">
        <v>361</v>
      </c>
      <c r="O55" s="9" t="s">
        <v>99</v>
      </c>
      <c r="P55" s="4" t="s">
        <v>327</v>
      </c>
    </row>
    <row r="56" spans="1:16" ht="12">
      <c r="A56" s="4" t="s">
        <v>179</v>
      </c>
      <c r="B56" s="10">
        <v>0</v>
      </c>
      <c r="C56" s="9">
        <v>0</v>
      </c>
      <c r="D56" s="9">
        <v>0</v>
      </c>
      <c r="E56" s="9">
        <v>0.8</v>
      </c>
      <c r="F56" s="9">
        <v>0.8</v>
      </c>
      <c r="G56" s="11">
        <v>0.8</v>
      </c>
      <c r="H56" s="11">
        <v>0.8</v>
      </c>
      <c r="I56" s="9"/>
      <c r="J56" s="9"/>
      <c r="K56" s="9" t="s">
        <v>86</v>
      </c>
      <c r="L56" s="9" t="s">
        <v>173</v>
      </c>
      <c r="M56" s="9" t="s">
        <v>172</v>
      </c>
      <c r="N56" s="9"/>
      <c r="O56" s="13" t="s">
        <v>97</v>
      </c>
      <c r="P56" s="4" t="s">
        <v>284</v>
      </c>
    </row>
    <row r="57" spans="1:16" ht="12">
      <c r="A57" s="4" t="s">
        <v>265</v>
      </c>
      <c r="B57" s="10">
        <v>0.01</v>
      </c>
      <c r="C57" s="9">
        <v>0.1</v>
      </c>
      <c r="D57" s="9">
        <v>10.1</v>
      </c>
      <c r="E57" s="9">
        <v>10.1</v>
      </c>
      <c r="F57" s="9">
        <v>10.1</v>
      </c>
      <c r="G57" s="11">
        <v>10.1</v>
      </c>
      <c r="H57" s="11">
        <v>10.1</v>
      </c>
      <c r="I57" s="9" t="s">
        <v>237</v>
      </c>
      <c r="J57" s="9" t="s">
        <v>274</v>
      </c>
      <c r="K57" s="9" t="s">
        <v>86</v>
      </c>
      <c r="L57" s="9" t="s">
        <v>429</v>
      </c>
      <c r="M57" s="9" t="s">
        <v>430</v>
      </c>
      <c r="N57" s="9" t="s">
        <v>101</v>
      </c>
      <c r="O57" s="9" t="s">
        <v>98</v>
      </c>
      <c r="P57" s="4" t="s">
        <v>266</v>
      </c>
    </row>
    <row r="58" spans="1:16" ht="12">
      <c r="A58" s="4" t="s">
        <v>247</v>
      </c>
      <c r="B58" s="10">
        <v>0.2</v>
      </c>
      <c r="C58" s="9">
        <v>0.2</v>
      </c>
      <c r="D58" s="9">
        <v>0.2</v>
      </c>
      <c r="E58" s="9">
        <v>0.2</v>
      </c>
      <c r="F58" s="9">
        <v>20.2</v>
      </c>
      <c r="G58" s="11">
        <v>20.2</v>
      </c>
      <c r="H58" s="11">
        <v>20.2</v>
      </c>
      <c r="I58" s="9" t="s">
        <v>133</v>
      </c>
      <c r="J58" s="9" t="s">
        <v>134</v>
      </c>
      <c r="K58" s="9" t="s">
        <v>86</v>
      </c>
      <c r="L58" s="9" t="s">
        <v>173</v>
      </c>
      <c r="M58" s="9" t="s">
        <v>430</v>
      </c>
      <c r="N58" s="9" t="s">
        <v>61</v>
      </c>
      <c r="O58" s="13" t="s">
        <v>97</v>
      </c>
      <c r="P58" s="4" t="s">
        <v>339</v>
      </c>
    </row>
    <row r="59" spans="1:16" ht="12">
      <c r="A59" s="5" t="s">
        <v>28</v>
      </c>
      <c r="B59" s="10">
        <v>0</v>
      </c>
      <c r="C59" s="9">
        <v>0</v>
      </c>
      <c r="D59" s="9">
        <v>0.01</v>
      </c>
      <c r="E59" s="9">
        <v>0.01</v>
      </c>
      <c r="F59" s="9">
        <v>3</v>
      </c>
      <c r="G59" s="11">
        <v>3</v>
      </c>
      <c r="H59" s="11">
        <v>3</v>
      </c>
      <c r="I59" s="9" t="s">
        <v>7</v>
      </c>
      <c r="J59" s="9" t="s">
        <v>8</v>
      </c>
      <c r="K59" s="9" t="s">
        <v>41</v>
      </c>
      <c r="L59" s="9" t="s">
        <v>118</v>
      </c>
      <c r="M59" s="9" t="s">
        <v>119</v>
      </c>
      <c r="N59" s="9" t="s">
        <v>120</v>
      </c>
      <c r="O59" s="13"/>
      <c r="P59" s="4" t="s">
        <v>27</v>
      </c>
    </row>
    <row r="60" spans="1:16" ht="12">
      <c r="A60" s="5" t="s">
        <v>34</v>
      </c>
      <c r="B60" s="10">
        <v>0</v>
      </c>
      <c r="C60" s="9">
        <v>0</v>
      </c>
      <c r="D60" s="9">
        <v>0</v>
      </c>
      <c r="E60" s="9">
        <v>115</v>
      </c>
      <c r="F60" s="9">
        <v>115</v>
      </c>
      <c r="G60" s="11">
        <v>115</v>
      </c>
      <c r="H60" s="11">
        <v>115</v>
      </c>
      <c r="I60" s="9" t="s">
        <v>68</v>
      </c>
      <c r="J60" s="9" t="s">
        <v>69</v>
      </c>
      <c r="K60" s="9" t="s">
        <v>117</v>
      </c>
      <c r="L60" s="9" t="s">
        <v>70</v>
      </c>
      <c r="M60" s="9" t="s">
        <v>71</v>
      </c>
      <c r="N60" s="9" t="s">
        <v>72</v>
      </c>
      <c r="O60" s="13" t="s">
        <v>73</v>
      </c>
      <c r="P60" s="4" t="s">
        <v>33</v>
      </c>
    </row>
    <row r="61" spans="1:16" ht="12.75">
      <c r="A61" s="4" t="s">
        <v>123</v>
      </c>
      <c r="B61" s="10">
        <v>0</v>
      </c>
      <c r="C61" s="9">
        <v>0</v>
      </c>
      <c r="D61" s="9">
        <v>0.01</v>
      </c>
      <c r="E61" s="9">
        <v>0.01</v>
      </c>
      <c r="F61" s="9">
        <v>0.01</v>
      </c>
      <c r="G61" s="11">
        <v>0.01</v>
      </c>
      <c r="H61" s="11">
        <v>0.01</v>
      </c>
      <c r="I61" s="9" t="s">
        <v>125</v>
      </c>
      <c r="J61" s="9" t="s">
        <v>126</v>
      </c>
      <c r="K61" s="9" t="s">
        <v>350</v>
      </c>
      <c r="L61" s="9" t="s">
        <v>223</v>
      </c>
      <c r="M61" s="9" t="s">
        <v>197</v>
      </c>
      <c r="N61" s="9" t="s">
        <v>361</v>
      </c>
      <c r="O61" s="9" t="s">
        <v>98</v>
      </c>
      <c r="P61" s="12" t="s">
        <v>124</v>
      </c>
    </row>
    <row r="62" spans="1:16" ht="12">
      <c r="A62" s="4" t="s">
        <v>337</v>
      </c>
      <c r="B62" s="10">
        <v>0.01</v>
      </c>
      <c r="C62" s="9">
        <v>0.01</v>
      </c>
      <c r="D62" s="9">
        <v>0.01</v>
      </c>
      <c r="E62" s="9">
        <v>0.01</v>
      </c>
      <c r="F62" s="9">
        <v>0.01</v>
      </c>
      <c r="G62" s="11">
        <v>0.01</v>
      </c>
      <c r="H62" s="11">
        <v>0.01</v>
      </c>
      <c r="I62" s="13" t="s">
        <v>338</v>
      </c>
      <c r="J62" s="13"/>
      <c r="K62" s="13" t="s">
        <v>383</v>
      </c>
      <c r="L62" s="9" t="s">
        <v>223</v>
      </c>
      <c r="M62" s="9" t="s">
        <v>197</v>
      </c>
      <c r="N62" s="4" t="s">
        <v>361</v>
      </c>
      <c r="O62" s="9" t="s">
        <v>98</v>
      </c>
      <c r="P62" s="4" t="s">
        <v>378</v>
      </c>
    </row>
    <row r="63" spans="1:17" ht="12">
      <c r="A63" s="4" t="s">
        <v>392</v>
      </c>
      <c r="B63" s="10">
        <v>0</v>
      </c>
      <c r="C63" s="9">
        <v>0.01</v>
      </c>
      <c r="D63" s="9">
        <v>0.01</v>
      </c>
      <c r="E63" s="9">
        <v>0.01</v>
      </c>
      <c r="F63" s="9">
        <v>10.01</v>
      </c>
      <c r="G63" s="11">
        <v>20.01</v>
      </c>
      <c r="H63" s="11">
        <v>20.01</v>
      </c>
      <c r="I63" s="9"/>
      <c r="J63" s="9"/>
      <c r="K63" s="9" t="s">
        <v>393</v>
      </c>
      <c r="L63" s="9" t="s">
        <v>223</v>
      </c>
      <c r="M63" s="9" t="s">
        <v>394</v>
      </c>
      <c r="N63" s="9" t="s">
        <v>60</v>
      </c>
      <c r="O63" s="9" t="s">
        <v>98</v>
      </c>
      <c r="P63" s="14" t="s">
        <v>387</v>
      </c>
      <c r="Q63" s="14"/>
    </row>
    <row r="64" spans="1:17" ht="12">
      <c r="A64" s="4" t="s">
        <v>138</v>
      </c>
      <c r="B64" s="10">
        <v>109</v>
      </c>
      <c r="C64" s="9">
        <v>332</v>
      </c>
      <c r="D64" s="9">
        <v>562</v>
      </c>
      <c r="E64" s="9">
        <v>562</v>
      </c>
      <c r="F64" s="9">
        <v>562</v>
      </c>
      <c r="G64" s="11">
        <v>562</v>
      </c>
      <c r="H64" s="11">
        <v>562</v>
      </c>
      <c r="I64" s="9" t="s">
        <v>107</v>
      </c>
      <c r="J64" s="9"/>
      <c r="K64" s="9" t="s">
        <v>76</v>
      </c>
      <c r="L64" s="9" t="s">
        <v>191</v>
      </c>
      <c r="M64" s="9"/>
      <c r="N64" s="9" t="s">
        <v>57</v>
      </c>
      <c r="O64" s="9" t="s">
        <v>58</v>
      </c>
      <c r="P64" s="14" t="s">
        <v>56</v>
      </c>
      <c r="Q64" s="14"/>
    </row>
    <row r="65" spans="1:17" ht="12">
      <c r="A65" s="5" t="s">
        <v>1</v>
      </c>
      <c r="B65" s="10">
        <v>0</v>
      </c>
      <c r="C65" s="9">
        <v>0</v>
      </c>
      <c r="D65" s="9">
        <v>0</v>
      </c>
      <c r="E65" s="9">
        <v>0</v>
      </c>
      <c r="F65" s="9">
        <v>0</v>
      </c>
      <c r="G65" s="11">
        <v>0</v>
      </c>
      <c r="H65" s="11">
        <v>0</v>
      </c>
      <c r="I65" s="9" t="s">
        <v>32</v>
      </c>
      <c r="J65" s="9" t="s">
        <v>0</v>
      </c>
      <c r="K65" s="9" t="s">
        <v>117</v>
      </c>
      <c r="L65" s="9"/>
      <c r="M65" s="9"/>
      <c r="N65" s="9" t="s">
        <v>120</v>
      </c>
      <c r="O65" s="9"/>
      <c r="P65" s="14" t="s">
        <v>31</v>
      </c>
      <c r="Q65" s="14"/>
    </row>
    <row r="66" spans="1:17" ht="12">
      <c r="A66" s="4" t="s">
        <v>155</v>
      </c>
      <c r="B66" s="10">
        <v>0</v>
      </c>
      <c r="C66" s="9">
        <v>0.01</v>
      </c>
      <c r="D66" s="9">
        <v>0.01</v>
      </c>
      <c r="E66" s="9">
        <v>0.01</v>
      </c>
      <c r="F66" s="9">
        <v>0.01</v>
      </c>
      <c r="G66" s="11">
        <v>0.01</v>
      </c>
      <c r="H66" s="11">
        <v>0.01</v>
      </c>
      <c r="I66" s="9" t="s">
        <v>156</v>
      </c>
      <c r="J66" s="9"/>
      <c r="K66" s="9" t="s">
        <v>157</v>
      </c>
      <c r="L66" s="9" t="s">
        <v>429</v>
      </c>
      <c r="M66" s="9" t="s">
        <v>158</v>
      </c>
      <c r="N66" s="9" t="s">
        <v>159</v>
      </c>
      <c r="O66" s="13" t="s">
        <v>97</v>
      </c>
      <c r="P66" s="14" t="s">
        <v>154</v>
      </c>
      <c r="Q66" s="14"/>
    </row>
    <row r="67" spans="1:17" ht="12">
      <c r="A67" s="5" t="s">
        <v>42</v>
      </c>
      <c r="B67" s="10">
        <v>0</v>
      </c>
      <c r="C67" s="9">
        <v>0</v>
      </c>
      <c r="D67" s="9">
        <v>0</v>
      </c>
      <c r="E67" s="9">
        <v>0</v>
      </c>
      <c r="F67" s="9">
        <v>4</v>
      </c>
      <c r="G67" s="11">
        <v>4</v>
      </c>
      <c r="H67" s="11">
        <v>4</v>
      </c>
      <c r="I67" s="9" t="s">
        <v>51</v>
      </c>
      <c r="J67" s="9" t="s">
        <v>51</v>
      </c>
      <c r="K67" s="9" t="s">
        <v>19</v>
      </c>
      <c r="L67" s="9" t="s">
        <v>20</v>
      </c>
      <c r="M67" s="9" t="s">
        <v>21</v>
      </c>
      <c r="N67" s="9" t="s">
        <v>22</v>
      </c>
      <c r="O67" s="13"/>
      <c r="P67" s="14" t="s">
        <v>18</v>
      </c>
      <c r="Q67" s="14"/>
    </row>
    <row r="68" spans="1:17" ht="12">
      <c r="A68" s="4" t="s">
        <v>78</v>
      </c>
      <c r="B68" s="10">
        <v>0.12</v>
      </c>
      <c r="C68" s="9">
        <v>0.12</v>
      </c>
      <c r="D68" s="9">
        <v>0.12</v>
      </c>
      <c r="E68" s="9">
        <v>70.12</v>
      </c>
      <c r="F68" s="9">
        <v>140.12</v>
      </c>
      <c r="G68" s="11">
        <v>210.12</v>
      </c>
      <c r="H68" s="11">
        <v>210.12</v>
      </c>
      <c r="I68" s="9" t="s">
        <v>135</v>
      </c>
      <c r="J68" s="9" t="s">
        <v>274</v>
      </c>
      <c r="K68" s="9" t="s">
        <v>86</v>
      </c>
      <c r="L68" s="9" t="s">
        <v>429</v>
      </c>
      <c r="M68" s="9" t="s">
        <v>359</v>
      </c>
      <c r="N68" s="9" t="s">
        <v>63</v>
      </c>
      <c r="O68" s="9" t="s">
        <v>98</v>
      </c>
      <c r="P68" s="14" t="s">
        <v>162</v>
      </c>
      <c r="Q68" s="14"/>
    </row>
    <row r="69" spans="1:17" ht="12">
      <c r="A69" s="4" t="s">
        <v>193</v>
      </c>
      <c r="B69" s="10">
        <v>0</v>
      </c>
      <c r="C69" s="9">
        <v>0</v>
      </c>
      <c r="D69" s="9">
        <v>0.01</v>
      </c>
      <c r="E69" s="9">
        <v>0.01</v>
      </c>
      <c r="F69" s="9">
        <v>0.01</v>
      </c>
      <c r="G69" s="11">
        <v>0.01</v>
      </c>
      <c r="H69" s="11">
        <v>0.01</v>
      </c>
      <c r="I69" s="9" t="s">
        <v>195</v>
      </c>
      <c r="J69" s="9" t="s">
        <v>196</v>
      </c>
      <c r="K69" s="9" t="s">
        <v>86</v>
      </c>
      <c r="L69" s="13" t="s">
        <v>418</v>
      </c>
      <c r="M69" s="9" t="s">
        <v>197</v>
      </c>
      <c r="N69" s="9" t="s">
        <v>361</v>
      </c>
      <c r="O69" s="9" t="s">
        <v>98</v>
      </c>
      <c r="P69" s="14" t="s">
        <v>194</v>
      </c>
      <c r="Q69" s="14"/>
    </row>
    <row r="70" spans="1:17" ht="12">
      <c r="A70" s="4" t="s">
        <v>292</v>
      </c>
      <c r="B70" s="10">
        <v>0.02</v>
      </c>
      <c r="C70" s="9">
        <v>0.02</v>
      </c>
      <c r="D70" s="9">
        <v>0.02</v>
      </c>
      <c r="E70" s="9">
        <v>25.02</v>
      </c>
      <c r="F70" s="9">
        <v>25.02</v>
      </c>
      <c r="G70" s="11">
        <v>25.02</v>
      </c>
      <c r="H70" s="11">
        <v>25.02</v>
      </c>
      <c r="I70" s="9" t="s">
        <v>136</v>
      </c>
      <c r="J70" s="9" t="s">
        <v>239</v>
      </c>
      <c r="K70" s="9" t="s">
        <v>86</v>
      </c>
      <c r="L70" s="13" t="s">
        <v>173</v>
      </c>
      <c r="M70" s="13" t="s">
        <v>172</v>
      </c>
      <c r="N70" s="13" t="s">
        <v>426</v>
      </c>
      <c r="O70" s="13" t="s">
        <v>97</v>
      </c>
      <c r="P70" s="14" t="s">
        <v>425</v>
      </c>
      <c r="Q70" s="14"/>
    </row>
    <row r="71" spans="1:17" ht="12">
      <c r="A71" s="4" t="s">
        <v>301</v>
      </c>
      <c r="B71" s="10">
        <v>0</v>
      </c>
      <c r="C71" s="9">
        <v>0</v>
      </c>
      <c r="D71" s="9">
        <v>0.01</v>
      </c>
      <c r="E71" s="9">
        <v>0.01</v>
      </c>
      <c r="F71" s="9">
        <v>0.01</v>
      </c>
      <c r="G71" s="11">
        <v>0.01</v>
      </c>
      <c r="H71" s="11">
        <v>0.01</v>
      </c>
      <c r="I71" s="9" t="s">
        <v>302</v>
      </c>
      <c r="J71" s="9" t="s">
        <v>303</v>
      </c>
      <c r="K71" s="9" t="s">
        <v>350</v>
      </c>
      <c r="L71" s="13" t="s">
        <v>432</v>
      </c>
      <c r="M71" s="13" t="s">
        <v>304</v>
      </c>
      <c r="N71" s="13" t="s">
        <v>361</v>
      </c>
      <c r="O71" s="9" t="s">
        <v>99</v>
      </c>
      <c r="P71" s="14" t="s">
        <v>375</v>
      </c>
      <c r="Q71" s="14"/>
    </row>
    <row r="72" spans="1:17" ht="12.75">
      <c r="A72" s="4" t="s">
        <v>420</v>
      </c>
      <c r="B72" s="10">
        <v>0</v>
      </c>
      <c r="C72" s="9">
        <v>0</v>
      </c>
      <c r="D72" s="9">
        <v>0</v>
      </c>
      <c r="E72" s="9">
        <v>0</v>
      </c>
      <c r="F72" s="9">
        <v>160</v>
      </c>
      <c r="G72" s="11">
        <v>160</v>
      </c>
      <c r="H72" s="11">
        <v>160</v>
      </c>
      <c r="I72" s="9" t="s">
        <v>421</v>
      </c>
      <c r="J72" s="9" t="s">
        <v>422</v>
      </c>
      <c r="K72" s="9" t="s">
        <v>117</v>
      </c>
      <c r="L72" s="13" t="s">
        <v>70</v>
      </c>
      <c r="M72" s="13"/>
      <c r="N72" s="13" t="s">
        <v>423</v>
      </c>
      <c r="O72" s="9" t="s">
        <v>73</v>
      </c>
      <c r="P72" s="15" t="s">
        <v>424</v>
      </c>
      <c r="Q72" s="14"/>
    </row>
    <row r="73" spans="1:15" ht="12">
      <c r="A73" s="4" t="s">
        <v>379</v>
      </c>
      <c r="B73" s="10">
        <v>0</v>
      </c>
      <c r="C73" s="9">
        <v>0.01</v>
      </c>
      <c r="D73" s="9">
        <v>0.01</v>
      </c>
      <c r="E73" s="9">
        <v>0.01</v>
      </c>
      <c r="F73" s="9">
        <v>0.01</v>
      </c>
      <c r="G73" s="11">
        <v>0.01</v>
      </c>
      <c r="H73" s="11">
        <v>0.01</v>
      </c>
      <c r="I73" s="13" t="s">
        <v>380</v>
      </c>
      <c r="J73" s="13"/>
      <c r="K73" s="13" t="s">
        <v>381</v>
      </c>
      <c r="L73" s="13" t="s">
        <v>173</v>
      </c>
      <c r="M73" s="13" t="s">
        <v>172</v>
      </c>
      <c r="N73" s="4" t="s">
        <v>64</v>
      </c>
      <c r="O73" s="13" t="s">
        <v>97</v>
      </c>
    </row>
    <row r="74" spans="1:16" ht="12">
      <c r="A74" s="4" t="s">
        <v>127</v>
      </c>
      <c r="B74" s="10">
        <v>0</v>
      </c>
      <c r="C74" s="9">
        <v>0.01</v>
      </c>
      <c r="D74" s="9">
        <v>0.01</v>
      </c>
      <c r="E74" s="9">
        <v>0.01</v>
      </c>
      <c r="F74" s="9">
        <v>0.01</v>
      </c>
      <c r="G74" s="11">
        <v>0.01</v>
      </c>
      <c r="H74" s="11">
        <v>0.01</v>
      </c>
      <c r="I74" s="13" t="s">
        <v>128</v>
      </c>
      <c r="J74" s="13" t="s">
        <v>141</v>
      </c>
      <c r="K74" s="13" t="s">
        <v>142</v>
      </c>
      <c r="L74" s="9" t="s">
        <v>223</v>
      </c>
      <c r="M74" s="13" t="s">
        <v>197</v>
      </c>
      <c r="N74" s="4" t="s">
        <v>361</v>
      </c>
      <c r="O74" s="9" t="s">
        <v>98</v>
      </c>
      <c r="P74" s="4" t="s">
        <v>122</v>
      </c>
    </row>
    <row r="75" spans="1:16" ht="12.75">
      <c r="A75" s="4" t="s">
        <v>139</v>
      </c>
      <c r="B75" s="10">
        <v>0</v>
      </c>
      <c r="C75" s="9">
        <v>0.01</v>
      </c>
      <c r="D75" s="9">
        <v>0.01</v>
      </c>
      <c r="E75" s="9">
        <v>0.01</v>
      </c>
      <c r="F75" s="9">
        <v>0.01</v>
      </c>
      <c r="G75" s="11">
        <v>0.01</v>
      </c>
      <c r="H75" s="11">
        <v>0.01</v>
      </c>
      <c r="I75" s="13" t="s">
        <v>140</v>
      </c>
      <c r="J75" s="13" t="s">
        <v>141</v>
      </c>
      <c r="K75" s="13" t="s">
        <v>142</v>
      </c>
      <c r="L75" s="13" t="s">
        <v>173</v>
      </c>
      <c r="M75" s="13"/>
      <c r="N75" s="4" t="s">
        <v>143</v>
      </c>
      <c r="O75" s="13" t="s">
        <v>97</v>
      </c>
      <c r="P75" s="12" t="s">
        <v>153</v>
      </c>
    </row>
    <row r="76" spans="1:16" ht="12">
      <c r="A76" s="4" t="s">
        <v>248</v>
      </c>
      <c r="B76" s="10">
        <v>0</v>
      </c>
      <c r="C76" s="9">
        <v>4</v>
      </c>
      <c r="D76" s="9">
        <v>4</v>
      </c>
      <c r="E76" s="9">
        <v>4</v>
      </c>
      <c r="F76" s="9">
        <v>20</v>
      </c>
      <c r="G76" s="11">
        <v>20</v>
      </c>
      <c r="H76" s="11">
        <v>20</v>
      </c>
      <c r="I76" s="9" t="s">
        <v>240</v>
      </c>
      <c r="J76" s="9" t="s">
        <v>241</v>
      </c>
      <c r="K76" s="9" t="s">
        <v>86</v>
      </c>
      <c r="L76" s="13" t="s">
        <v>415</v>
      </c>
      <c r="M76" s="13" t="s">
        <v>356</v>
      </c>
      <c r="N76" s="13" t="s">
        <v>298</v>
      </c>
      <c r="O76" s="13" t="s">
        <v>97</v>
      </c>
      <c r="P76" s="4" t="s">
        <v>330</v>
      </c>
    </row>
    <row r="77" spans="1:16" ht="12">
      <c r="A77" s="4" t="s">
        <v>180</v>
      </c>
      <c r="B77" s="10">
        <v>0.02</v>
      </c>
      <c r="C77" s="9">
        <v>0.02</v>
      </c>
      <c r="D77" s="9">
        <v>0.02</v>
      </c>
      <c r="E77" s="9">
        <v>0.35</v>
      </c>
      <c r="F77" s="9">
        <v>0.35</v>
      </c>
      <c r="G77" s="11">
        <v>0.35</v>
      </c>
      <c r="H77" s="11">
        <v>0.35</v>
      </c>
      <c r="I77" s="9" t="s">
        <v>242</v>
      </c>
      <c r="J77" s="9" t="s">
        <v>272</v>
      </c>
      <c r="K77" s="9" t="s">
        <v>86</v>
      </c>
      <c r="L77" s="13" t="s">
        <v>429</v>
      </c>
      <c r="M77" s="13" t="s">
        <v>356</v>
      </c>
      <c r="N77" s="13"/>
      <c r="O77" s="13" t="s">
        <v>97</v>
      </c>
      <c r="P77" s="4" t="s">
        <v>360</v>
      </c>
    </row>
    <row r="78" spans="1:16" ht="12">
      <c r="A78" s="4" t="s">
        <v>373</v>
      </c>
      <c r="B78" s="10">
        <v>0.15</v>
      </c>
      <c r="C78" s="9">
        <v>0.15</v>
      </c>
      <c r="D78" s="9">
        <v>0.15</v>
      </c>
      <c r="E78" s="9">
        <v>0.15</v>
      </c>
      <c r="F78" s="9">
        <v>8.15</v>
      </c>
      <c r="G78" s="11">
        <v>259</v>
      </c>
      <c r="H78" s="11">
        <v>259</v>
      </c>
      <c r="I78" s="9" t="s">
        <v>280</v>
      </c>
      <c r="J78" s="9" t="s">
        <v>272</v>
      </c>
      <c r="K78" s="9" t="s">
        <v>86</v>
      </c>
      <c r="L78" s="9" t="s">
        <v>429</v>
      </c>
      <c r="M78" s="9" t="s">
        <v>436</v>
      </c>
      <c r="N78" s="9"/>
      <c r="O78" s="9" t="s">
        <v>98</v>
      </c>
      <c r="P78" s="4" t="s">
        <v>90</v>
      </c>
    </row>
    <row r="79" spans="1:16" ht="12">
      <c r="A79" s="4" t="s">
        <v>331</v>
      </c>
      <c r="B79" s="10">
        <v>0.01</v>
      </c>
      <c r="C79" s="9">
        <v>0.2</v>
      </c>
      <c r="D79" s="9">
        <v>0.02</v>
      </c>
      <c r="E79" s="9">
        <v>0.02</v>
      </c>
      <c r="F79" s="9">
        <v>0.02</v>
      </c>
      <c r="G79" s="11">
        <v>0.02</v>
      </c>
      <c r="H79" s="11">
        <v>0.02</v>
      </c>
      <c r="I79" s="9" t="s">
        <v>419</v>
      </c>
      <c r="J79" s="9" t="s">
        <v>150</v>
      </c>
      <c r="K79" s="9" t="s">
        <v>86</v>
      </c>
      <c r="L79" s="9" t="s">
        <v>429</v>
      </c>
      <c r="M79" s="9" t="s">
        <v>428</v>
      </c>
      <c r="N79" s="9" t="s">
        <v>361</v>
      </c>
      <c r="O79" s="9" t="s">
        <v>98</v>
      </c>
      <c r="P79" s="4" t="s">
        <v>263</v>
      </c>
    </row>
    <row r="80" spans="1:16" ht="12">
      <c r="A80" s="4" t="s">
        <v>262</v>
      </c>
      <c r="B80" s="10">
        <v>0.01</v>
      </c>
      <c r="C80" s="9">
        <v>0.01</v>
      </c>
      <c r="D80" s="9">
        <v>0.01</v>
      </c>
      <c r="E80" s="9">
        <v>0.01</v>
      </c>
      <c r="F80" s="9">
        <v>0.01</v>
      </c>
      <c r="G80" s="11">
        <v>0.01</v>
      </c>
      <c r="H80" s="11">
        <v>0.01</v>
      </c>
      <c r="I80" s="9" t="s">
        <v>151</v>
      </c>
      <c r="J80" s="9" t="s">
        <v>152</v>
      </c>
      <c r="K80" s="9" t="s">
        <v>308</v>
      </c>
      <c r="L80" s="9" t="s">
        <v>173</v>
      </c>
      <c r="M80" s="9" t="s">
        <v>172</v>
      </c>
      <c r="N80" s="9" t="s">
        <v>361</v>
      </c>
      <c r="O80" s="13" t="s">
        <v>97</v>
      </c>
      <c r="P80" s="4" t="s">
        <v>201</v>
      </c>
    </row>
    <row r="81" spans="1:16" ht="12">
      <c r="A81" s="4" t="s">
        <v>186</v>
      </c>
      <c r="B81" s="10">
        <v>0.01</v>
      </c>
      <c r="C81" s="9">
        <v>0.01</v>
      </c>
      <c r="D81" s="9">
        <v>0.01</v>
      </c>
      <c r="E81" s="9">
        <v>0.01</v>
      </c>
      <c r="F81" s="9">
        <v>0.01</v>
      </c>
      <c r="G81" s="11">
        <v>0.01</v>
      </c>
      <c r="H81" s="11">
        <v>0.01</v>
      </c>
      <c r="I81" s="9" t="s">
        <v>309</v>
      </c>
      <c r="J81" s="9"/>
      <c r="K81" s="9" t="s">
        <v>310</v>
      </c>
      <c r="L81" s="9" t="s">
        <v>432</v>
      </c>
      <c r="M81" s="9" t="s">
        <v>431</v>
      </c>
      <c r="N81" s="9" t="s">
        <v>361</v>
      </c>
      <c r="O81" s="9" t="s">
        <v>98</v>
      </c>
      <c r="P81" s="4" t="s">
        <v>323</v>
      </c>
    </row>
    <row r="82" spans="1:16" ht="12">
      <c r="A82" s="4" t="s">
        <v>324</v>
      </c>
      <c r="B82" s="10">
        <v>0.01</v>
      </c>
      <c r="C82" s="9">
        <v>0.01</v>
      </c>
      <c r="D82" s="9">
        <v>0.01</v>
      </c>
      <c r="E82" s="9">
        <v>0.01</v>
      </c>
      <c r="F82" s="9">
        <v>0.01</v>
      </c>
      <c r="G82" s="11">
        <v>0.01</v>
      </c>
      <c r="H82" s="11">
        <v>0.01</v>
      </c>
      <c r="I82" s="9"/>
      <c r="J82" s="9"/>
      <c r="K82" s="9" t="s">
        <v>277</v>
      </c>
      <c r="L82" s="9" t="s">
        <v>173</v>
      </c>
      <c r="M82" s="9" t="s">
        <v>172</v>
      </c>
      <c r="N82" s="9" t="s">
        <v>59</v>
      </c>
      <c r="O82" s="13" t="s">
        <v>97</v>
      </c>
      <c r="P82" s="4" t="s">
        <v>325</v>
      </c>
    </row>
    <row r="83" spans="1:16" ht="12">
      <c r="A83" s="5" t="s">
        <v>328</v>
      </c>
      <c r="B83" s="10">
        <v>0.1</v>
      </c>
      <c r="C83" s="9">
        <v>0.1</v>
      </c>
      <c r="D83" s="9">
        <v>0.15</v>
      </c>
      <c r="E83" s="9">
        <v>100.1</v>
      </c>
      <c r="F83" s="9">
        <v>100.1</v>
      </c>
      <c r="G83" s="11">
        <v>100.1</v>
      </c>
      <c r="H83" s="11">
        <v>100.1</v>
      </c>
      <c r="I83" s="9" t="s">
        <v>311</v>
      </c>
      <c r="J83" s="9" t="s">
        <v>272</v>
      </c>
      <c r="K83" s="9" t="s">
        <v>86</v>
      </c>
      <c r="L83" s="9" t="s">
        <v>223</v>
      </c>
      <c r="M83" s="9" t="s">
        <v>428</v>
      </c>
      <c r="N83" s="9" t="s">
        <v>361</v>
      </c>
      <c r="O83" s="9" t="s">
        <v>98</v>
      </c>
      <c r="P83" s="4" t="s">
        <v>30</v>
      </c>
    </row>
    <row r="84" spans="1:16" ht="12">
      <c r="A84" s="4" t="s">
        <v>77</v>
      </c>
      <c r="B84" s="10">
        <v>0.01</v>
      </c>
      <c r="C84" s="9">
        <v>0.01</v>
      </c>
      <c r="D84" s="9">
        <v>0.01</v>
      </c>
      <c r="E84" s="9">
        <v>0.01</v>
      </c>
      <c r="F84" s="9">
        <v>0.01</v>
      </c>
      <c r="G84" s="11">
        <v>0.01</v>
      </c>
      <c r="H84" s="11">
        <v>0.01</v>
      </c>
      <c r="I84" s="9" t="s">
        <v>312</v>
      </c>
      <c r="J84" s="9" t="s">
        <v>313</v>
      </c>
      <c r="K84" s="9" t="s">
        <v>86</v>
      </c>
      <c r="L84" s="9" t="s">
        <v>432</v>
      </c>
      <c r="M84" s="9" t="s">
        <v>431</v>
      </c>
      <c r="N84" s="9" t="s">
        <v>361</v>
      </c>
      <c r="O84" s="9" t="s">
        <v>98</v>
      </c>
      <c r="P84" s="4" t="s">
        <v>132</v>
      </c>
    </row>
    <row r="85" spans="1:16" ht="12">
      <c r="A85" s="4" t="s">
        <v>343</v>
      </c>
      <c r="B85" s="10">
        <v>0</v>
      </c>
      <c r="C85" s="9">
        <v>0</v>
      </c>
      <c r="D85" s="9">
        <v>0.01</v>
      </c>
      <c r="E85" s="9">
        <v>0.01</v>
      </c>
      <c r="F85" s="9">
        <v>0.01</v>
      </c>
      <c r="G85" s="11">
        <v>0.01</v>
      </c>
      <c r="H85" s="11">
        <v>0.01</v>
      </c>
      <c r="I85" s="9" t="s">
        <v>314</v>
      </c>
      <c r="J85" s="9"/>
      <c r="K85" s="9" t="s">
        <v>76</v>
      </c>
      <c r="L85" s="9" t="s">
        <v>173</v>
      </c>
      <c r="M85" s="9" t="s">
        <v>172</v>
      </c>
      <c r="N85" s="9"/>
      <c r="O85" s="13" t="s">
        <v>97</v>
      </c>
      <c r="P85" s="4" t="s">
        <v>344</v>
      </c>
    </row>
    <row r="86" spans="1:16" ht="12">
      <c r="A86" s="4" t="s">
        <v>258</v>
      </c>
      <c r="B86" s="10">
        <v>0</v>
      </c>
      <c r="C86" s="9">
        <v>0.1</v>
      </c>
      <c r="D86" s="9">
        <v>0.1</v>
      </c>
      <c r="E86" s="9">
        <v>1.25</v>
      </c>
      <c r="F86" s="9">
        <v>5</v>
      </c>
      <c r="G86" s="11">
        <v>25</v>
      </c>
      <c r="H86" s="11">
        <v>25</v>
      </c>
      <c r="I86" s="9" t="s">
        <v>144</v>
      </c>
      <c r="J86" s="9" t="s">
        <v>145</v>
      </c>
      <c r="K86" s="9" t="s">
        <v>86</v>
      </c>
      <c r="L86" s="9" t="s">
        <v>146</v>
      </c>
      <c r="M86" s="9" t="s">
        <v>147</v>
      </c>
      <c r="N86" s="9" t="s">
        <v>412</v>
      </c>
      <c r="O86" s="13" t="s">
        <v>148</v>
      </c>
      <c r="P86" s="4" t="s">
        <v>149</v>
      </c>
    </row>
    <row r="87" spans="1:16" ht="12">
      <c r="A87" s="4" t="s">
        <v>385</v>
      </c>
      <c r="B87" s="10">
        <v>0</v>
      </c>
      <c r="C87" s="9">
        <v>0.01</v>
      </c>
      <c r="D87" s="9">
        <v>0.01</v>
      </c>
      <c r="E87" s="9">
        <v>0.01</v>
      </c>
      <c r="F87" s="9">
        <v>0.01</v>
      </c>
      <c r="G87" s="11">
        <v>0.01</v>
      </c>
      <c r="H87" s="11">
        <v>0.01</v>
      </c>
      <c r="I87" s="9" t="s">
        <v>220</v>
      </c>
      <c r="J87" s="9" t="s">
        <v>268</v>
      </c>
      <c r="K87" s="9" t="s">
        <v>86</v>
      </c>
      <c r="L87" s="9" t="s">
        <v>173</v>
      </c>
      <c r="M87" s="9" t="s">
        <v>386</v>
      </c>
      <c r="N87" s="9"/>
      <c r="O87" s="13" t="s">
        <v>97</v>
      </c>
      <c r="P87" s="4" t="s">
        <v>376</v>
      </c>
    </row>
    <row r="88" spans="1:16" ht="12">
      <c r="A88" s="5" t="s">
        <v>307</v>
      </c>
      <c r="B88" s="10">
        <v>0.01</v>
      </c>
      <c r="C88" s="9">
        <v>0.01</v>
      </c>
      <c r="D88" s="9">
        <v>0.01</v>
      </c>
      <c r="E88" s="9">
        <v>0.01</v>
      </c>
      <c r="F88" s="9">
        <v>0.01</v>
      </c>
      <c r="G88" s="11">
        <v>0.01</v>
      </c>
      <c r="H88" s="11">
        <v>0.01</v>
      </c>
      <c r="I88" s="9"/>
      <c r="J88" s="9"/>
      <c r="K88" s="9" t="s">
        <v>315</v>
      </c>
      <c r="L88" s="9" t="s">
        <v>173</v>
      </c>
      <c r="M88" s="9" t="s">
        <v>172</v>
      </c>
      <c r="N88" s="9" t="s">
        <v>65</v>
      </c>
      <c r="O88" s="13" t="s">
        <v>97</v>
      </c>
      <c r="P88" s="4" t="s">
        <v>29</v>
      </c>
    </row>
    <row r="89" spans="1:16" ht="12">
      <c r="A89" s="4" t="s">
        <v>408</v>
      </c>
      <c r="B89" s="10">
        <v>0</v>
      </c>
      <c r="C89" s="9">
        <v>0</v>
      </c>
      <c r="D89" s="9">
        <v>0</v>
      </c>
      <c r="E89" s="9">
        <v>0</v>
      </c>
      <c r="F89" s="9">
        <v>0</v>
      </c>
      <c r="G89" s="11">
        <v>3.87</v>
      </c>
      <c r="H89" s="11">
        <v>3.87</v>
      </c>
      <c r="I89" s="13" t="s">
        <v>409</v>
      </c>
      <c r="J89" s="13" t="s">
        <v>410</v>
      </c>
      <c r="K89" s="13" t="s">
        <v>86</v>
      </c>
      <c r="L89" s="13" t="s">
        <v>173</v>
      </c>
      <c r="M89" s="13" t="s">
        <v>433</v>
      </c>
      <c r="N89" s="4" t="s">
        <v>66</v>
      </c>
      <c r="O89" s="13" t="s">
        <v>97</v>
      </c>
      <c r="P89" s="4" t="s">
        <v>413</v>
      </c>
    </row>
    <row r="90" spans="1:16" ht="12">
      <c r="A90" s="4" t="s">
        <v>281</v>
      </c>
      <c r="B90" s="10">
        <v>0</v>
      </c>
      <c r="C90" s="9">
        <v>0</v>
      </c>
      <c r="D90" s="9">
        <v>0.01</v>
      </c>
      <c r="E90" s="9">
        <v>0.01</v>
      </c>
      <c r="F90" s="9">
        <v>0.01</v>
      </c>
      <c r="G90" s="11">
        <v>0.01</v>
      </c>
      <c r="H90" s="11">
        <v>0.01</v>
      </c>
      <c r="I90" s="13"/>
      <c r="J90" s="13" t="s">
        <v>282</v>
      </c>
      <c r="K90" s="13" t="s">
        <v>315</v>
      </c>
      <c r="L90" s="9" t="s">
        <v>223</v>
      </c>
      <c r="M90" s="9" t="s">
        <v>197</v>
      </c>
      <c r="N90" s="4" t="s">
        <v>361</v>
      </c>
      <c r="O90" s="9" t="s">
        <v>98</v>
      </c>
      <c r="P90" s="4" t="s">
        <v>283</v>
      </c>
    </row>
    <row r="91" spans="1:16" ht="12">
      <c r="A91" s="4" t="s">
        <v>417</v>
      </c>
      <c r="B91" s="10">
        <v>0</v>
      </c>
      <c r="C91" s="9">
        <v>0</v>
      </c>
      <c r="D91" s="9">
        <v>0</v>
      </c>
      <c r="E91" s="9">
        <v>0</v>
      </c>
      <c r="F91" s="9">
        <v>0</v>
      </c>
      <c r="G91" s="11">
        <v>0.01</v>
      </c>
      <c r="H91" s="11">
        <v>0.01</v>
      </c>
      <c r="I91" s="13"/>
      <c r="J91" s="13"/>
      <c r="K91" s="13" t="s">
        <v>315</v>
      </c>
      <c r="L91" s="13" t="s">
        <v>418</v>
      </c>
      <c r="M91" s="13" t="s">
        <v>357</v>
      </c>
      <c r="N91" s="4" t="s">
        <v>66</v>
      </c>
      <c r="O91" s="13" t="s">
        <v>97</v>
      </c>
      <c r="P91" s="4" t="s">
        <v>332</v>
      </c>
    </row>
    <row r="92" spans="1:16" ht="12">
      <c r="A92" s="4" t="s">
        <v>333</v>
      </c>
      <c r="B92" s="10">
        <v>0</v>
      </c>
      <c r="C92" s="9">
        <v>0</v>
      </c>
      <c r="D92" s="9">
        <v>0.01</v>
      </c>
      <c r="E92" s="9">
        <v>0.01</v>
      </c>
      <c r="F92" s="9">
        <v>0.01</v>
      </c>
      <c r="G92" s="11">
        <v>0.01</v>
      </c>
      <c r="H92" s="11">
        <v>0.01</v>
      </c>
      <c r="I92" s="13" t="s">
        <v>334</v>
      </c>
      <c r="J92" s="13" t="s">
        <v>335</v>
      </c>
      <c r="K92" s="13" t="s">
        <v>221</v>
      </c>
      <c r="L92" s="13" t="s">
        <v>429</v>
      </c>
      <c r="M92" s="13" t="s">
        <v>244</v>
      </c>
      <c r="N92" s="4" t="s">
        <v>361</v>
      </c>
      <c r="O92" s="9" t="s">
        <v>98</v>
      </c>
      <c r="P92" s="4" t="s">
        <v>401</v>
      </c>
    </row>
    <row r="93" spans="1:16" ht="12">
      <c r="A93" s="4" t="s">
        <v>341</v>
      </c>
      <c r="B93" s="10">
        <v>0</v>
      </c>
      <c r="C93" s="9">
        <v>0</v>
      </c>
      <c r="D93" s="9">
        <v>0</v>
      </c>
      <c r="E93" s="9">
        <v>0.675</v>
      </c>
      <c r="F93" s="9">
        <v>0.675</v>
      </c>
      <c r="G93" s="11">
        <v>0.675</v>
      </c>
      <c r="H93" s="11">
        <v>0.675</v>
      </c>
      <c r="I93" s="9"/>
      <c r="J93" s="9"/>
      <c r="K93" s="9" t="s">
        <v>76</v>
      </c>
      <c r="L93" s="9" t="s">
        <v>173</v>
      </c>
      <c r="M93" s="9" t="s">
        <v>172</v>
      </c>
      <c r="N93" s="9" t="s">
        <v>66</v>
      </c>
      <c r="O93" s="13" t="s">
        <v>97</v>
      </c>
      <c r="P93" s="4" t="s">
        <v>342</v>
      </c>
    </row>
    <row r="94" spans="1:16" ht="12">
      <c r="A94" s="4" t="s">
        <v>187</v>
      </c>
      <c r="B94" s="10">
        <v>0.12</v>
      </c>
      <c r="C94" s="9">
        <v>3.8</v>
      </c>
      <c r="D94" s="9">
        <v>5.9</v>
      </c>
      <c r="E94" s="9">
        <v>10.5</v>
      </c>
      <c r="F94" s="9">
        <v>25.3</v>
      </c>
      <c r="G94" s="11">
        <v>25.3</v>
      </c>
      <c r="H94" s="11">
        <v>25.3</v>
      </c>
      <c r="I94" s="9"/>
      <c r="J94" s="9" t="s">
        <v>272</v>
      </c>
      <c r="K94" s="9" t="s">
        <v>86</v>
      </c>
      <c r="L94" s="13"/>
      <c r="M94" s="13"/>
      <c r="N94" s="13"/>
      <c r="O94" s="9" t="s">
        <v>98</v>
      </c>
      <c r="P94" s="4" t="s">
        <v>75</v>
      </c>
    </row>
    <row r="95" spans="1:16" ht="12">
      <c r="A95" s="4" t="s">
        <v>253</v>
      </c>
      <c r="B95" s="10">
        <v>0</v>
      </c>
      <c r="C95" s="9">
        <v>0.01</v>
      </c>
      <c r="D95" s="9">
        <v>0.01</v>
      </c>
      <c r="E95" s="9">
        <v>0.01</v>
      </c>
      <c r="F95" s="9">
        <v>0.01</v>
      </c>
      <c r="G95" s="11">
        <v>0.01</v>
      </c>
      <c r="H95" s="11">
        <v>0.01</v>
      </c>
      <c r="I95" s="9"/>
      <c r="J95" s="9" t="s">
        <v>185</v>
      </c>
      <c r="K95" s="9" t="s">
        <v>86</v>
      </c>
      <c r="L95" s="9" t="s">
        <v>429</v>
      </c>
      <c r="M95" s="9" t="s">
        <v>129</v>
      </c>
      <c r="N95" s="9" t="s">
        <v>66</v>
      </c>
      <c r="O95" s="13" t="s">
        <v>97</v>
      </c>
      <c r="P95" s="4" t="s">
        <v>293</v>
      </c>
    </row>
    <row r="96" spans="1:16" ht="12">
      <c r="A96" s="4" t="s">
        <v>200</v>
      </c>
      <c r="B96" s="10">
        <v>0</v>
      </c>
      <c r="C96" s="9">
        <v>0.01</v>
      </c>
      <c r="D96" s="9">
        <v>0.01</v>
      </c>
      <c r="E96" s="9">
        <v>0.01</v>
      </c>
      <c r="F96" s="9">
        <v>0.01</v>
      </c>
      <c r="G96" s="11">
        <v>0.01</v>
      </c>
      <c r="H96" s="11">
        <v>0.01</v>
      </c>
      <c r="I96" s="9" t="s">
        <v>317</v>
      </c>
      <c r="J96" s="9"/>
      <c r="K96" s="9" t="s">
        <v>318</v>
      </c>
      <c r="L96" s="13" t="s">
        <v>173</v>
      </c>
      <c r="M96" s="13" t="s">
        <v>172</v>
      </c>
      <c r="N96" s="13" t="s">
        <v>66</v>
      </c>
      <c r="O96" s="13" t="s">
        <v>97</v>
      </c>
      <c r="P96" s="4" t="s">
        <v>199</v>
      </c>
    </row>
    <row r="97" spans="1:16" ht="12">
      <c r="A97" s="4" t="s">
        <v>294</v>
      </c>
      <c r="B97" s="10">
        <v>0</v>
      </c>
      <c r="C97" s="9">
        <v>0</v>
      </c>
      <c r="D97" s="9">
        <v>0.02</v>
      </c>
      <c r="E97" s="9">
        <v>0.02</v>
      </c>
      <c r="F97" s="9">
        <v>0.02</v>
      </c>
      <c r="G97" s="11">
        <v>0.02</v>
      </c>
      <c r="H97" s="11">
        <v>0.02</v>
      </c>
      <c r="I97" s="9" t="s">
        <v>295</v>
      </c>
      <c r="J97" s="9" t="s">
        <v>296</v>
      </c>
      <c r="K97" s="9" t="s">
        <v>350</v>
      </c>
      <c r="L97" s="13" t="s">
        <v>173</v>
      </c>
      <c r="M97" s="13" t="s">
        <v>172</v>
      </c>
      <c r="N97" s="13" t="s">
        <v>298</v>
      </c>
      <c r="O97" s="13" t="s">
        <v>97</v>
      </c>
      <c r="P97" s="4" t="s">
        <v>305</v>
      </c>
    </row>
    <row r="98" spans="1:16" ht="12">
      <c r="A98" s="4" t="s">
        <v>291</v>
      </c>
      <c r="B98" s="16">
        <v>0</v>
      </c>
      <c r="C98" s="17">
        <v>0.25</v>
      </c>
      <c r="D98" s="17">
        <v>0.25</v>
      </c>
      <c r="E98" s="17">
        <v>0.25</v>
      </c>
      <c r="F98" s="17">
        <v>0.25</v>
      </c>
      <c r="G98" s="18">
        <v>0.25</v>
      </c>
      <c r="H98" s="18">
        <v>0.25</v>
      </c>
      <c r="I98" s="9" t="s">
        <v>321</v>
      </c>
      <c r="J98" s="9" t="s">
        <v>322</v>
      </c>
      <c r="K98" s="9" t="s">
        <v>86</v>
      </c>
      <c r="L98" s="13" t="s">
        <v>173</v>
      </c>
      <c r="M98" s="13" t="s">
        <v>130</v>
      </c>
      <c r="N98" s="13" t="s">
        <v>137</v>
      </c>
      <c r="O98" s="13" t="s">
        <v>97</v>
      </c>
      <c r="P98" s="4" t="s">
        <v>189</v>
      </c>
    </row>
    <row r="99" spans="2:15" ht="12">
      <c r="B99" s="9"/>
      <c r="C99" s="9"/>
      <c r="D99" s="9"/>
      <c r="E99" s="9"/>
      <c r="F99" s="9"/>
      <c r="G99" s="9"/>
      <c r="H99" s="9"/>
      <c r="I99" s="9"/>
      <c r="J99" s="9"/>
      <c r="K99" s="9"/>
      <c r="L99" s="13"/>
      <c r="M99" s="13"/>
      <c r="N99" s="13"/>
      <c r="O99" s="13"/>
    </row>
    <row r="100" spans="2:15" ht="12">
      <c r="B100" s="19">
        <f aca="true" t="shared" si="0" ref="B100:H100">SUM(B4:B98)</f>
        <v>116.88000000000002</v>
      </c>
      <c r="C100" s="19">
        <f t="shared" si="0"/>
        <v>429.46299999999997</v>
      </c>
      <c r="D100" s="19">
        <f t="shared" si="0"/>
        <v>731.3699999999997</v>
      </c>
      <c r="E100" s="19">
        <f t="shared" si="0"/>
        <v>1486.6749999999995</v>
      </c>
      <c r="F100" s="19">
        <f t="shared" si="0"/>
        <v>2651.895000000003</v>
      </c>
      <c r="G100" s="19">
        <f>SUM(G4:G98)</f>
        <v>3545.625000000004</v>
      </c>
      <c r="H100" s="19">
        <f t="shared" si="0"/>
        <v>3919.6250000000055</v>
      </c>
      <c r="I100" s="9"/>
      <c r="J100" s="19"/>
      <c r="K100" s="19"/>
      <c r="L100" s="19"/>
      <c r="M100" s="19"/>
      <c r="N100" s="19"/>
      <c r="O100" s="19"/>
    </row>
    <row r="101" ht="12">
      <c r="I101" s="19"/>
    </row>
    <row r="104" ht="12">
      <c r="I104" s="20"/>
    </row>
    <row r="105" spans="1:11" ht="12">
      <c r="A105" s="4" t="s">
        <v>405</v>
      </c>
      <c r="B105" s="13">
        <f aca="true" t="shared" si="1" ref="B105:H105">B100-B106-B107-B108-B109-B110-B111-B112</f>
        <v>4.31000000000003</v>
      </c>
      <c r="C105" s="13">
        <f t="shared" si="1"/>
        <v>14.418999999999969</v>
      </c>
      <c r="D105" s="13">
        <f t="shared" si="1"/>
        <v>42.00599999999975</v>
      </c>
      <c r="E105" s="13">
        <f t="shared" si="1"/>
        <v>435.02099999999933</v>
      </c>
      <c r="F105" s="13">
        <f t="shared" si="1"/>
        <v>1356.2410000000034</v>
      </c>
      <c r="G105" s="13">
        <f>G100-G106-G107-G108-G109-G110-G111-G112</f>
        <v>1880.1110000000044</v>
      </c>
      <c r="H105" s="13">
        <f t="shared" si="1"/>
        <v>2254.1110000000053</v>
      </c>
      <c r="J105" s="13"/>
      <c r="K105" s="13"/>
    </row>
    <row r="106" spans="1:11" ht="12">
      <c r="A106" s="4" t="s">
        <v>429</v>
      </c>
      <c r="B106" s="13">
        <f aca="true" t="shared" si="2" ref="B106:H106">B8+B10+B13+B17+B23+B24+B47+B57+B68+B77+B78+B79+B95+B66</f>
        <v>0.8</v>
      </c>
      <c r="C106" s="13">
        <f t="shared" si="2"/>
        <v>5.199999999999999</v>
      </c>
      <c r="D106" s="13">
        <f t="shared" si="2"/>
        <v>38.1</v>
      </c>
      <c r="E106" s="13">
        <f t="shared" si="2"/>
        <v>209.44999999999996</v>
      </c>
      <c r="F106" s="13">
        <f t="shared" si="2"/>
        <v>313.44999999999993</v>
      </c>
      <c r="G106" s="13">
        <f t="shared" si="2"/>
        <v>653.3</v>
      </c>
      <c r="H106" s="13">
        <f t="shared" si="2"/>
        <v>653.3</v>
      </c>
      <c r="I106" s="13"/>
      <c r="J106" s="13"/>
      <c r="K106" s="13"/>
    </row>
    <row r="107" spans="1:11" ht="12">
      <c r="A107" s="4" t="s">
        <v>238</v>
      </c>
      <c r="B107" s="13">
        <f aca="true" t="shared" si="3" ref="B107:H107">B19+B20+B25+B38</f>
        <v>0.02</v>
      </c>
      <c r="C107" s="13">
        <f t="shared" si="3"/>
        <v>0.52</v>
      </c>
      <c r="D107" s="13">
        <f t="shared" si="3"/>
        <v>0.52</v>
      </c>
      <c r="E107" s="13">
        <f t="shared" si="3"/>
        <v>91.02000000000001</v>
      </c>
      <c r="F107" s="13">
        <f t="shared" si="3"/>
        <v>171.01999999999998</v>
      </c>
      <c r="G107" s="13">
        <f>G19+G20+G25+G38</f>
        <v>191.01999999999998</v>
      </c>
      <c r="H107" s="13">
        <f t="shared" si="3"/>
        <v>191.01999999999998</v>
      </c>
      <c r="I107" s="13"/>
      <c r="J107" s="13"/>
      <c r="K107" s="13"/>
    </row>
    <row r="108" spans="1:11" ht="12">
      <c r="A108" s="4" t="s">
        <v>435</v>
      </c>
      <c r="B108" s="13">
        <f aca="true" t="shared" si="4" ref="B108:H108">B22</f>
        <v>0</v>
      </c>
      <c r="C108" s="13">
        <f t="shared" si="4"/>
        <v>0.584</v>
      </c>
      <c r="D108" s="13">
        <f t="shared" si="4"/>
        <v>0.584</v>
      </c>
      <c r="E108" s="13">
        <f t="shared" si="4"/>
        <v>0.584</v>
      </c>
      <c r="F108" s="13">
        <f t="shared" si="4"/>
        <v>40.584</v>
      </c>
      <c r="G108" s="13">
        <f>G22</f>
        <v>40.584</v>
      </c>
      <c r="H108" s="13">
        <f t="shared" si="4"/>
        <v>40.584</v>
      </c>
      <c r="I108" s="13"/>
      <c r="J108" s="13"/>
      <c r="K108" s="13"/>
    </row>
    <row r="109" spans="1:11" ht="12">
      <c r="A109" s="4" t="s">
        <v>432</v>
      </c>
      <c r="B109" s="13">
        <f aca="true" t="shared" si="5" ref="B109:H109">B12+B34+B51+B54+B71+B81+B84</f>
        <v>2.6399999999999997</v>
      </c>
      <c r="C109" s="13">
        <f t="shared" si="5"/>
        <v>1.35</v>
      </c>
      <c r="D109" s="13">
        <f t="shared" si="5"/>
        <v>12.66</v>
      </c>
      <c r="E109" s="13">
        <f t="shared" si="5"/>
        <v>13.15</v>
      </c>
      <c r="F109" s="13">
        <f t="shared" si="5"/>
        <v>23.150000000000006</v>
      </c>
      <c r="G109" s="13">
        <f>G12+G34+G51+G54+G71+G81+G84</f>
        <v>23.150000000000006</v>
      </c>
      <c r="H109" s="13">
        <f t="shared" si="5"/>
        <v>23.150000000000006</v>
      </c>
      <c r="I109" s="13"/>
      <c r="J109" s="13"/>
      <c r="K109" s="13"/>
    </row>
    <row r="110" spans="1:9" ht="12">
      <c r="A110" s="4" t="s">
        <v>416</v>
      </c>
      <c r="B110" s="13">
        <f aca="true" t="shared" si="6" ref="B110:H110">B91+B92+B32</f>
        <v>0</v>
      </c>
      <c r="C110" s="13">
        <f t="shared" si="6"/>
        <v>75</v>
      </c>
      <c r="D110" s="13">
        <f t="shared" si="6"/>
        <v>75.01</v>
      </c>
      <c r="E110" s="13">
        <f t="shared" si="6"/>
        <v>75.01</v>
      </c>
      <c r="F110" s="13">
        <f t="shared" si="6"/>
        <v>75.01</v>
      </c>
      <c r="G110" s="13">
        <f>G91+G92+G32</f>
        <v>75.02</v>
      </c>
      <c r="H110" s="13">
        <f t="shared" si="6"/>
        <v>75.02</v>
      </c>
      <c r="I110" s="13"/>
    </row>
    <row r="111" spans="1:9" ht="12">
      <c r="A111" s="4" t="s">
        <v>191</v>
      </c>
      <c r="B111" s="13">
        <f aca="true" t="shared" si="7" ref="B111:H111">B64+B31</f>
        <v>109</v>
      </c>
      <c r="C111" s="13">
        <f t="shared" si="7"/>
        <v>332.25</v>
      </c>
      <c r="D111" s="13">
        <f t="shared" si="7"/>
        <v>562.25</v>
      </c>
      <c r="E111" s="13">
        <f t="shared" si="7"/>
        <v>562.25</v>
      </c>
      <c r="F111" s="13">
        <f t="shared" si="7"/>
        <v>562.25</v>
      </c>
      <c r="G111" s="13">
        <f>G64+G31</f>
        <v>562.25</v>
      </c>
      <c r="H111" s="13">
        <f t="shared" si="7"/>
        <v>562.25</v>
      </c>
      <c r="I111" s="13"/>
    </row>
    <row r="112" spans="1:9" ht="12">
      <c r="A112" s="4" t="s">
        <v>224</v>
      </c>
      <c r="B112" s="13">
        <f aca="true" t="shared" si="8" ref="B112:H112">B11+B61+B75+B48+B83+B90+B62+B63</f>
        <v>0.11</v>
      </c>
      <c r="C112" s="13">
        <f t="shared" si="8"/>
        <v>0.14</v>
      </c>
      <c r="D112" s="13">
        <f t="shared" si="8"/>
        <v>0.24000000000000002</v>
      </c>
      <c r="E112" s="13">
        <f t="shared" si="8"/>
        <v>100.19000000000001</v>
      </c>
      <c r="F112" s="13">
        <f t="shared" si="8"/>
        <v>110.19000000000001</v>
      </c>
      <c r="G112" s="13">
        <f>G11+G61+G75+G48+G83+G90+G62+G63</f>
        <v>120.19000000000001</v>
      </c>
      <c r="H112" s="13">
        <f t="shared" si="8"/>
        <v>120.19000000000001</v>
      </c>
      <c r="I112" s="13"/>
    </row>
    <row r="114" spans="1:11" ht="12">
      <c r="A114" s="4" t="s">
        <v>173</v>
      </c>
      <c r="B114" s="21">
        <f aca="true" t="shared" si="9" ref="B114:H114">B105/B$100</f>
        <v>0.03687542778918574</v>
      </c>
      <c r="C114" s="20">
        <f t="shared" si="9"/>
        <v>0.033574487208443964</v>
      </c>
      <c r="D114" s="20">
        <f t="shared" si="9"/>
        <v>0.05743467738627476</v>
      </c>
      <c r="E114" s="20">
        <f t="shared" si="9"/>
        <v>0.29261338221198274</v>
      </c>
      <c r="F114" s="21">
        <f t="shared" si="9"/>
        <v>0.5114233406677119</v>
      </c>
      <c r="G114" s="21">
        <f aca="true" t="shared" si="10" ref="G114:G121">G105/G$100</f>
        <v>0.5302622245725372</v>
      </c>
      <c r="H114" s="21">
        <f t="shared" si="9"/>
        <v>0.5750833306757668</v>
      </c>
      <c r="J114" s="20"/>
      <c r="K114" s="20"/>
    </row>
    <row r="115" spans="1:11" ht="12">
      <c r="A115" s="4" t="s">
        <v>429</v>
      </c>
      <c r="B115" s="21">
        <f aca="true" t="shared" si="11" ref="B115:H115">B106/B$100</f>
        <v>0.006844626967830252</v>
      </c>
      <c r="C115" s="20">
        <f t="shared" si="11"/>
        <v>0.012108144357022607</v>
      </c>
      <c r="D115" s="20">
        <f t="shared" si="11"/>
        <v>0.05209401534107226</v>
      </c>
      <c r="E115" s="20">
        <f t="shared" si="11"/>
        <v>0.1408848605108716</v>
      </c>
      <c r="F115" s="21">
        <f t="shared" si="11"/>
        <v>0.11819849579263114</v>
      </c>
      <c r="G115" s="21">
        <f t="shared" si="10"/>
        <v>0.18425524413890335</v>
      </c>
      <c r="H115" s="21">
        <f t="shared" si="11"/>
        <v>0.16667410785470524</v>
      </c>
      <c r="I115" s="20"/>
      <c r="J115" s="20"/>
      <c r="K115" s="20"/>
    </row>
    <row r="116" spans="1:11" ht="12">
      <c r="A116" s="4" t="s">
        <v>238</v>
      </c>
      <c r="B116" s="21">
        <f aca="true" t="shared" si="12" ref="B116:H116">B107/B$100</f>
        <v>0.0001711156741957563</v>
      </c>
      <c r="C116" s="20">
        <f t="shared" si="12"/>
        <v>0.0012108144357022609</v>
      </c>
      <c r="D116" s="20">
        <f t="shared" si="12"/>
        <v>0.0007109944351012487</v>
      </c>
      <c r="E116" s="20">
        <f t="shared" si="12"/>
        <v>0.06122387206349743</v>
      </c>
      <c r="F116" s="21">
        <f t="shared" si="12"/>
        <v>0.06448973281370483</v>
      </c>
      <c r="G116" s="21">
        <f t="shared" si="10"/>
        <v>0.05387484576062042</v>
      </c>
      <c r="H116" s="21">
        <f t="shared" si="12"/>
        <v>0.04873425391459635</v>
      </c>
      <c r="I116" s="20"/>
      <c r="J116" s="20"/>
      <c r="K116" s="20"/>
    </row>
    <row r="117" spans="1:11" ht="12">
      <c r="A117" s="4" t="s">
        <v>435</v>
      </c>
      <c r="B117" s="21">
        <f aca="true" t="shared" si="13" ref="B117:H117">B108/B$100</f>
        <v>0</v>
      </c>
      <c r="C117" s="20">
        <f t="shared" si="13"/>
        <v>0.001359837750865616</v>
      </c>
      <c r="D117" s="20">
        <f t="shared" si="13"/>
        <v>0.0007985014424983254</v>
      </c>
      <c r="E117" s="20">
        <f t="shared" si="13"/>
        <v>0.00039282291018548116</v>
      </c>
      <c r="F117" s="21">
        <f t="shared" si="13"/>
        <v>0.015303773339442155</v>
      </c>
      <c r="G117" s="21">
        <f t="shared" si="10"/>
        <v>0.011446218931782114</v>
      </c>
      <c r="H117" s="21">
        <f t="shared" si="13"/>
        <v>0.010354051726887125</v>
      </c>
      <c r="I117" s="20"/>
      <c r="J117" s="20"/>
      <c r="K117" s="20"/>
    </row>
    <row r="118" spans="1:11" ht="12">
      <c r="A118" s="4" t="s">
        <v>432</v>
      </c>
      <c r="B118" s="21">
        <f aca="true" t="shared" si="14" ref="B118:H118">B109/B$100</f>
        <v>0.022587268993839827</v>
      </c>
      <c r="C118" s="20">
        <f t="shared" si="14"/>
        <v>0.0031434605542270235</v>
      </c>
      <c r="D118" s="20">
        <f t="shared" si="14"/>
        <v>0.017309979900734247</v>
      </c>
      <c r="E118" s="20">
        <f t="shared" si="14"/>
        <v>0.008845241898868284</v>
      </c>
      <c r="F118" s="21">
        <f t="shared" si="14"/>
        <v>0.008729606564362457</v>
      </c>
      <c r="G118" s="21">
        <f t="shared" si="10"/>
        <v>0.006529173276925783</v>
      </c>
      <c r="H118" s="21">
        <f t="shared" si="14"/>
        <v>0.005906177249099078</v>
      </c>
      <c r="I118" s="20"/>
      <c r="J118" s="20"/>
      <c r="K118" s="20"/>
    </row>
    <row r="119" spans="1:9" ht="12">
      <c r="A119" s="4" t="s">
        <v>416</v>
      </c>
      <c r="B119" s="21">
        <f aca="true" t="shared" si="15" ref="B119:H120">B110/B$100</f>
        <v>0</v>
      </c>
      <c r="C119" s="20">
        <f t="shared" si="15"/>
        <v>0.17463669745705684</v>
      </c>
      <c r="D119" s="20">
        <f t="shared" si="15"/>
        <v>0.10256094726335513</v>
      </c>
      <c r="E119" s="20">
        <f t="shared" si="15"/>
        <v>0.050454874131871476</v>
      </c>
      <c r="F119" s="21">
        <f t="shared" si="15"/>
        <v>0.02828543362388025</v>
      </c>
      <c r="G119" s="21">
        <f t="shared" si="10"/>
        <v>0.021158469945355165</v>
      </c>
      <c r="H119" s="21">
        <f t="shared" si="15"/>
        <v>0.01913958605733964</v>
      </c>
      <c r="I119" s="20"/>
    </row>
    <row r="120" spans="1:9" ht="12">
      <c r="A120" s="4" t="s">
        <v>191</v>
      </c>
      <c r="B120" s="21">
        <f>B111/B$100</f>
        <v>0.9325804243668718</v>
      </c>
      <c r="C120" s="20">
        <f t="shared" si="15"/>
        <v>0.7736405697347618</v>
      </c>
      <c r="D120" s="20">
        <f t="shared" si="15"/>
        <v>0.7687627329532252</v>
      </c>
      <c r="E120" s="20">
        <f t="shared" si="15"/>
        <v>0.37819294734895</v>
      </c>
      <c r="F120" s="21">
        <f t="shared" si="15"/>
        <v>0.21201819830724797</v>
      </c>
      <c r="G120" s="21">
        <f t="shared" si="10"/>
        <v>0.1585757095011456</v>
      </c>
      <c r="H120" s="21">
        <f t="shared" si="15"/>
        <v>0.1434448448512292</v>
      </c>
      <c r="I120" s="20"/>
    </row>
    <row r="121" spans="1:8" ht="12">
      <c r="A121" s="4" t="s">
        <v>224</v>
      </c>
      <c r="B121" s="21">
        <f aca="true" t="shared" si="16" ref="B121:H121">B112/B$100</f>
        <v>0.0009411362080766596</v>
      </c>
      <c r="C121" s="20">
        <f t="shared" si="16"/>
        <v>0.0003259885019198395</v>
      </c>
      <c r="D121" s="20">
        <f t="shared" si="16"/>
        <v>0.0003281512777390379</v>
      </c>
      <c r="E121" s="20">
        <f t="shared" si="16"/>
        <v>0.06739199892377289</v>
      </c>
      <c r="F121" s="21">
        <f t="shared" si="16"/>
        <v>0.0415514188910194</v>
      </c>
      <c r="G121" s="21">
        <f t="shared" si="10"/>
        <v>0.033898113872730444</v>
      </c>
      <c r="H121" s="21">
        <f t="shared" si="16"/>
        <v>0.03066364767037659</v>
      </c>
    </row>
    <row r="123" spans="1:8" ht="12">
      <c r="A123" s="4" t="s">
        <v>361</v>
      </c>
      <c r="B123" s="13">
        <f aca="true" t="shared" si="17" ref="B123:H123">B7+B11+B12+B34+B51+B54++B61+B62+B71+B75+B79+B80+B81++B83+B84+B90+B92</f>
        <v>2.779999999999999</v>
      </c>
      <c r="C123" s="13">
        <f t="shared" si="17"/>
        <v>1.9800000000000002</v>
      </c>
      <c r="D123" s="13">
        <f t="shared" si="17"/>
        <v>13.219999999999999</v>
      </c>
      <c r="E123" s="13">
        <f t="shared" si="17"/>
        <v>113.76</v>
      </c>
      <c r="F123" s="13">
        <f t="shared" si="17"/>
        <v>373.7599999999999</v>
      </c>
      <c r="G123" s="13">
        <f>G7+G11+G12+G34+G51+G54++G61+G62+G71+G75+G79+G80+G81++G83+G84+G90+G92</f>
        <v>873.7599999999998</v>
      </c>
      <c r="H123" s="13">
        <f t="shared" si="17"/>
        <v>873.7599999999998</v>
      </c>
    </row>
    <row r="124" spans="2:8" ht="12">
      <c r="B124" s="22">
        <f aca="true" t="shared" si="18" ref="B124:H124">B123/B100</f>
        <v>0.023785078713210117</v>
      </c>
      <c r="C124" s="22">
        <f t="shared" si="18"/>
        <v>0.004610408812866301</v>
      </c>
      <c r="D124" s="22">
        <f t="shared" si="18"/>
        <v>0.018075666215458665</v>
      </c>
      <c r="E124" s="22">
        <f t="shared" si="18"/>
        <v>0.07651975044982935</v>
      </c>
      <c r="F124" s="22">
        <f t="shared" si="18"/>
        <v>0.14094072352035034</v>
      </c>
      <c r="G124" s="22">
        <f>G123/G100</f>
        <v>0.24643328045126</v>
      </c>
      <c r="H124" s="22">
        <f t="shared" si="18"/>
        <v>0.22291928437031566</v>
      </c>
    </row>
    <row r="127" ht="12">
      <c r="A127" s="5" t="s">
        <v>366</v>
      </c>
    </row>
    <row r="128" spans="1:4" ht="12">
      <c r="A128" s="23" t="s">
        <v>429</v>
      </c>
      <c r="B128" s="24" t="s">
        <v>367</v>
      </c>
      <c r="C128" s="24"/>
      <c r="D128" s="25"/>
    </row>
    <row r="129" spans="1:4" ht="12">
      <c r="A129" s="26" t="s">
        <v>436</v>
      </c>
      <c r="B129" s="4" t="s">
        <v>368</v>
      </c>
      <c r="D129" s="27"/>
    </row>
    <row r="130" spans="1:4" ht="12">
      <c r="A130" s="26" t="s">
        <v>430</v>
      </c>
      <c r="B130" s="4" t="s">
        <v>369</v>
      </c>
      <c r="D130" s="27"/>
    </row>
    <row r="131" spans="1:4" ht="12">
      <c r="A131" s="26" t="s">
        <v>172</v>
      </c>
      <c r="B131" s="4" t="s">
        <v>370</v>
      </c>
      <c r="D131" s="28"/>
    </row>
    <row r="132" spans="1:4" ht="12">
      <c r="A132" s="26" t="s">
        <v>433</v>
      </c>
      <c r="B132" s="4" t="s">
        <v>371</v>
      </c>
      <c r="D132" s="28"/>
    </row>
    <row r="133" spans="1:4" ht="12">
      <c r="A133" s="29" t="s">
        <v>434</v>
      </c>
      <c r="B133" s="30" t="s">
        <v>400</v>
      </c>
      <c r="C133" s="30"/>
      <c r="D133" s="31"/>
    </row>
    <row r="135" spans="1:4" ht="15">
      <c r="A135" s="32" t="s">
        <v>406</v>
      </c>
      <c r="B135" s="32"/>
      <c r="C135" s="32"/>
      <c r="D135" s="32"/>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Lane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Lane</dc:creator>
  <cp:keywords/>
  <dc:description/>
  <cp:lastModifiedBy>Jim Lane</cp:lastModifiedBy>
  <dcterms:created xsi:type="dcterms:W3CDTF">2009-12-01T05:11:45Z</dcterms:created>
  <dcterms:modified xsi:type="dcterms:W3CDTF">2010-10-07T19:22:40Z</dcterms:modified>
  <cp:category/>
  <cp:version/>
  <cp:contentType/>
  <cp:contentStatus/>
</cp:coreProperties>
</file>